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ia_peloni\Desktop\CONCESSIONE MISURA 1\"/>
    </mc:Choice>
  </mc:AlternateContent>
  <xr:revisionPtr revIDLastSave="0" documentId="13_ncr:1_{50815CB6-0789-4C67-B491-BC4BB210CB22}" xr6:coauthVersionLast="36" xr6:coauthVersionMax="47" xr10:uidLastSave="{00000000-0000-0000-0000-000000000000}"/>
  <bookViews>
    <workbookView xWindow="25080" yWindow="-525" windowWidth="29040" windowHeight="15720" xr2:uid="{00000000-000D-0000-FFFF-FFFF00000000}"/>
  </bookViews>
  <sheets>
    <sheet name="NON AMMESSI" sheetId="4" r:id="rId1"/>
    <sheet name="esclusi" sheetId="3" r:id="rId2"/>
    <sheet name="Foglio2" sheetId="2" state="hidden" r:id="rId3"/>
  </sheets>
  <definedNames>
    <definedName name="_xlnm._FilterDatabase" localSheetId="1" hidden="1">esclusi!$C$1:$C$198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7" i="3" l="1"/>
  <c r="Y2" i="3"/>
  <c r="AT3" i="3"/>
  <c r="AT4" i="3"/>
  <c r="AT5" i="3"/>
  <c r="AT7" i="3"/>
  <c r="AT8" i="3"/>
  <c r="AT9" i="3"/>
  <c r="AR3" i="3"/>
  <c r="AR4" i="3"/>
  <c r="AR5" i="3"/>
  <c r="AR6" i="3"/>
  <c r="AR7" i="3"/>
  <c r="AR8" i="3"/>
  <c r="AR9" i="3"/>
  <c r="AI3" i="3"/>
  <c r="AI4" i="3"/>
  <c r="AI5" i="3"/>
  <c r="AI6" i="3"/>
  <c r="AI7" i="3"/>
  <c r="AI8" i="3"/>
  <c r="AI9" i="3"/>
  <c r="Y3" i="3"/>
  <c r="Z3" i="3" s="1"/>
  <c r="Y4" i="3"/>
  <c r="Z4" i="3" s="1"/>
  <c r="Y5" i="3"/>
  <c r="Z6" i="3"/>
  <c r="AI2" i="3"/>
  <c r="AV5" i="3" l="1"/>
  <c r="AV9" i="3"/>
  <c r="AV7" i="3"/>
  <c r="AV8" i="3"/>
  <c r="AV4" i="3"/>
  <c r="AV3" i="3"/>
  <c r="AT2" i="3"/>
  <c r="AR2" i="3"/>
  <c r="AV2" i="3" l="1"/>
  <c r="Y8" i="3" l="1"/>
  <c r="Z8" i="3" s="1"/>
  <c r="Y9" i="3" l="1"/>
  <c r="Z9" i="3" s="1"/>
  <c r="Y7" i="3"/>
  <c r="Z7" i="3" s="1"/>
  <c r="Z10" i="3"/>
</calcChain>
</file>

<file path=xl/sharedStrings.xml><?xml version="1.0" encoding="utf-8"?>
<sst xmlns="http://schemas.openxmlformats.org/spreadsheetml/2006/main" count="255" uniqueCount="182">
  <si>
    <t>Ragione Sociale</t>
  </si>
  <si>
    <t>P.IVA</t>
  </si>
  <si>
    <t>Comune Sede Legale</t>
  </si>
  <si>
    <t>Indirizzo Sede legale</t>
  </si>
  <si>
    <t>PR Sede legale</t>
  </si>
  <si>
    <t>PEC</t>
  </si>
  <si>
    <t>Comune Sede Investimento</t>
  </si>
  <si>
    <t>Indirizzo Sede investimento</t>
  </si>
  <si>
    <t>PR Sede investimento</t>
  </si>
  <si>
    <t>A</t>
  </si>
  <si>
    <t>B</t>
  </si>
  <si>
    <t>C</t>
  </si>
  <si>
    <t>A+B+C</t>
  </si>
  <si>
    <t>B+C</t>
  </si>
  <si>
    <t>Cantierabilità</t>
  </si>
  <si>
    <t>SI</t>
  </si>
  <si>
    <t>NO</t>
  </si>
  <si>
    <t>Impresa Femminile</t>
  </si>
  <si>
    <t>Impresa giovanile</t>
  </si>
  <si>
    <t>A+B</t>
  </si>
  <si>
    <t>A+C</t>
  </si>
  <si>
    <t>Popolazione Sede investimento</t>
  </si>
  <si>
    <t>&lt; 3000</t>
  </si>
  <si>
    <t>&gt;10.000</t>
  </si>
  <si>
    <t>&gt;= 3000 &lt; 10.000</t>
  </si>
  <si>
    <t>Sede investiento ubicata in borgo storico</t>
  </si>
  <si>
    <t>Contributo</t>
  </si>
  <si>
    <t>data spedizione pratica</t>
  </si>
  <si>
    <t>forma giuridica</t>
  </si>
  <si>
    <t>C.F.</t>
  </si>
  <si>
    <t>CAP sede legale</t>
  </si>
  <si>
    <t>CAP sede investimento</t>
  </si>
  <si>
    <t>numero iscrizione albo</t>
  </si>
  <si>
    <t>data iscrizione albo</t>
  </si>
  <si>
    <t>Responsabile Comuinicazioni</t>
  </si>
  <si>
    <t>email responsabile comunicazioni</t>
  </si>
  <si>
    <t>Tel responsabile comunicazioni</t>
  </si>
  <si>
    <t>Totale Investimento</t>
  </si>
  <si>
    <t>Importo totale acquisizione nuovi macchinari, hardware e attrezzature</t>
  </si>
  <si>
    <t xml:space="preserve">Importo totale
recupero macchinari non reperibili sul mercato </t>
  </si>
  <si>
    <t xml:space="preserve">Importo totale
opere Murarie </t>
  </si>
  <si>
    <t xml:space="preserve">Importo totale
Progettazione </t>
  </si>
  <si>
    <t>Codice Ateco</t>
  </si>
  <si>
    <t>NOTE</t>
  </si>
  <si>
    <t>TOTALE</t>
  </si>
  <si>
    <t>TOTALE CANTIERABILITA'</t>
  </si>
  <si>
    <t>impresa femminile/giovanile</t>
  </si>
  <si>
    <t>TOTALE FEMM/GIOV</t>
  </si>
  <si>
    <t xml:space="preserve">POPOLAZIONE </t>
  </si>
  <si>
    <t>totale popolazione</t>
  </si>
  <si>
    <r>
      <t xml:space="preserve">PROGETTI DI AMMODERNAMENTO, RIPRISTINO, RISTRUTTURAZIONE E MANTENIMENTO DEI LABORATORI                          </t>
    </r>
    <r>
      <rPr>
        <b/>
        <sz val="12"/>
        <color theme="1"/>
        <rFont val="Calibri"/>
        <family val="2"/>
        <scheme val="minor"/>
      </rPr>
      <t xml:space="preserve"> A) PUNTI 25</t>
    </r>
  </si>
  <si>
    <r>
      <t>PROGETTI DI ACQUISIZIONE NUOVI MACCHINARI</t>
    </r>
    <r>
      <rPr>
        <b/>
        <sz val="12"/>
        <color theme="1"/>
        <rFont val="Calibri"/>
        <family val="2"/>
        <scheme val="minor"/>
      </rPr>
      <t xml:space="preserve">      B) PUNTI 25</t>
    </r>
  </si>
  <si>
    <r>
      <t xml:space="preserve">PROGETTI DI RECUPERO MACCHINARI ED ATTREZZATURE NON REPERIBILI SUL MERCATO (fabbricazione antecedente al 1980) </t>
    </r>
    <r>
      <rPr>
        <b/>
        <sz val="12"/>
        <color theme="1"/>
        <rFont val="Calibri"/>
        <family val="2"/>
        <scheme val="minor"/>
      </rPr>
      <t>C) PUNTI 25</t>
    </r>
  </si>
  <si>
    <r>
      <t xml:space="preserve">PROGETTI A)+B)               </t>
    </r>
    <r>
      <rPr>
        <b/>
        <sz val="12"/>
        <color theme="1"/>
        <rFont val="Calibri"/>
        <family val="2"/>
        <scheme val="minor"/>
      </rPr>
      <t>PUNTI 50</t>
    </r>
  </si>
  <si>
    <r>
      <t xml:space="preserve">PROGETTI A)+C)               </t>
    </r>
    <r>
      <rPr>
        <b/>
        <sz val="12"/>
        <color theme="1"/>
        <rFont val="Calibri"/>
        <family val="2"/>
        <scheme val="minor"/>
      </rPr>
      <t>PUNTI 50</t>
    </r>
  </si>
  <si>
    <r>
      <t xml:space="preserve">PROGETTI A)+B)+C)               </t>
    </r>
    <r>
      <rPr>
        <b/>
        <sz val="12"/>
        <color theme="1"/>
        <rFont val="Calibri"/>
        <family val="2"/>
        <scheme val="minor"/>
      </rPr>
      <t>PUNTI 50</t>
    </r>
  </si>
  <si>
    <r>
      <t xml:space="preserve">PROGETTI B)+C)               </t>
    </r>
    <r>
      <rPr>
        <b/>
        <sz val="12"/>
        <color theme="1"/>
        <rFont val="Calibri"/>
        <family val="2"/>
        <scheme val="minor"/>
      </rPr>
      <t>PUNTI 25</t>
    </r>
  </si>
  <si>
    <t>Disponibilità dei preventivi e delle offerte (8 punti)</t>
  </si>
  <si>
    <t>cantierabilità con titolo esecutivo (10 punti)</t>
  </si>
  <si>
    <t>NR</t>
  </si>
  <si>
    <t>MILLEVOGLIE SRL</t>
  </si>
  <si>
    <t>SRL</t>
  </si>
  <si>
    <t>01809630435</t>
  </si>
  <si>
    <t>RECANATI</t>
  </si>
  <si>
    <t>VIA W. CIPOLLONI N. 6</t>
  </si>
  <si>
    <t>MC</t>
  </si>
  <si>
    <t>millevogliefb@pec.it</t>
  </si>
  <si>
    <t>DI RUSCIO BARBARA</t>
  </si>
  <si>
    <t>studio@consulenzaziendale.it</t>
  </si>
  <si>
    <t>10.71.10</t>
  </si>
  <si>
    <t>MAT non rientrante nell'All A1</t>
  </si>
  <si>
    <t>FM</t>
  </si>
  <si>
    <t>14.21.20</t>
  </si>
  <si>
    <t>AN</t>
  </si>
  <si>
    <t>0733776578</t>
  </si>
  <si>
    <t>Srl</t>
  </si>
  <si>
    <t>02814700411</t>
  </si>
  <si>
    <t>S.Angelo in Vado</t>
  </si>
  <si>
    <t>Piazza Umberto I n.1</t>
  </si>
  <si>
    <t>PU</t>
  </si>
  <si>
    <t>artideasrl@pecaruba.it</t>
  </si>
  <si>
    <t>Cagli</t>
  </si>
  <si>
    <t>Via dei Finale 8/B</t>
  </si>
  <si>
    <t>Stefano Pietroni</t>
  </si>
  <si>
    <t>artideaitaly@gmail.com</t>
  </si>
  <si>
    <t>23.15.10</t>
  </si>
  <si>
    <t>PS-88053</t>
  </si>
  <si>
    <t>IMPRESA INDIVIDUALE</t>
  </si>
  <si>
    <t>srl</t>
  </si>
  <si>
    <t>01266490448</t>
  </si>
  <si>
    <t>Amandola</t>
  </si>
  <si>
    <t>Fosacieca 1</t>
  </si>
  <si>
    <t>Ilmobilesrl@pec.it</t>
  </si>
  <si>
    <t>Fossacieca 1</t>
  </si>
  <si>
    <t>FM - 71607</t>
  </si>
  <si>
    <t>Cecchi Milena</t>
  </si>
  <si>
    <t>Ilmobile.snc@tiscali.it</t>
  </si>
  <si>
    <t>95.24.09</t>
  </si>
  <si>
    <t>IL MOBILE SRL</t>
  </si>
  <si>
    <t>CASTELFIDARDO</t>
  </si>
  <si>
    <t>S.FAGGIANO@CONFIDICOOPMARCHE.IT</t>
  </si>
  <si>
    <t>CECCONI MARMI SRL</t>
  </si>
  <si>
    <t>VIA ENRICO MATTEI 9</t>
  </si>
  <si>
    <t>INFO@PEC.CECCONIMARMI.IT</t>
  </si>
  <si>
    <t>FAGGIANO</t>
  </si>
  <si>
    <t>IL FABBRO HANDMADE DI TOSONI RICCARDO</t>
  </si>
  <si>
    <t>02544550441</t>
  </si>
  <si>
    <t>TSNRCR92L17I324G</t>
  </si>
  <si>
    <t xml:space="preserve">PORTO SANT'ELPIDIO </t>
  </si>
  <si>
    <t>VIA PALESTRO,  119</t>
  </si>
  <si>
    <t>riccardo.tosoni@pec.it</t>
  </si>
  <si>
    <t>PORTO SANT'ELPIDIO</t>
  </si>
  <si>
    <t>VIA PALESTRO, 121</t>
  </si>
  <si>
    <t>FM-86990</t>
  </si>
  <si>
    <t>MERCURI SONIA</t>
  </si>
  <si>
    <t>soniamercuri@libero.it</t>
  </si>
  <si>
    <t xml:space="preserve">SABATINI GIUSEPPE </t>
  </si>
  <si>
    <t>impresa individuale</t>
  </si>
  <si>
    <t xml:space="preserve">SBTGPP74L24D488W </t>
  </si>
  <si>
    <t>ACQUALAGNA</t>
  </si>
  <si>
    <t>VIA LEONARDO DA VINCI, 69</t>
  </si>
  <si>
    <t xml:space="preserve">giuseppe.sabatini@pec.sistsrl.it </t>
  </si>
  <si>
    <t>AQUALAGNA</t>
  </si>
  <si>
    <t xml:space="preserve">STUDIO MANAGER ASSOCIATI SRL </t>
  </si>
  <si>
    <t>info@studiomanager.it</t>
  </si>
  <si>
    <t>0721860142</t>
  </si>
  <si>
    <t>16.23</t>
  </si>
  <si>
    <t>PS-61619</t>
  </si>
  <si>
    <t>FS PORTE E MONTAGGI</t>
  </si>
  <si>
    <t>FRRSRG64L04L378Q</t>
  </si>
  <si>
    <t>URBINO</t>
  </si>
  <si>
    <t>VIA L DA VINCI 20</t>
  </si>
  <si>
    <t>FSPORTE@PEC.IT</t>
  </si>
  <si>
    <t>FERRI SERGIO</t>
  </si>
  <si>
    <t>FSPORTE@PROTONMAIL.COM</t>
  </si>
  <si>
    <t>BELEGGIA ALFREDO</t>
  </si>
  <si>
    <t>BLGLRD75S21F520B</t>
  </si>
  <si>
    <t>MONTEGIORGIO</t>
  </si>
  <si>
    <t>CONTRADA SAN GIORGIO 19</t>
  </si>
  <si>
    <t>(FM)</t>
  </si>
  <si>
    <t>beleggiaalfredo@pec.it</t>
  </si>
  <si>
    <t xml:space="preserve">Via Alessandro Volta n. 14 </t>
  </si>
  <si>
    <t>FM - 198160</t>
  </si>
  <si>
    <t>0144590429</t>
  </si>
  <si>
    <t>02363020419</t>
  </si>
  <si>
    <t>02686150414</t>
  </si>
  <si>
    <t>02189440445</t>
  </si>
  <si>
    <t>NO MAT</t>
  </si>
  <si>
    <t xml:space="preserve">NO AIA </t>
  </si>
  <si>
    <t>SCRITTO</t>
  </si>
  <si>
    <r>
      <t>19/05/2026  risposta in data 20/05/2026</t>
    </r>
    <r>
      <rPr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POLIZZA CON DATA </t>
    </r>
    <r>
      <rPr>
        <b/>
        <sz val="16"/>
        <color rgb="FFFF0000"/>
        <rFont val="Calibri"/>
        <family val="2"/>
        <scheme val="minor"/>
      </rPr>
      <t>POST</t>
    </r>
  </si>
  <si>
    <r>
      <t xml:space="preserve">BORGO STORICO </t>
    </r>
    <r>
      <rPr>
        <b/>
        <sz val="9"/>
        <color theme="1"/>
        <rFont val="Calibri"/>
        <family val="2"/>
        <scheme val="minor"/>
      </rPr>
      <t>(PUNTI 7)</t>
    </r>
  </si>
  <si>
    <t>ARTIDEA</t>
  </si>
  <si>
    <t>Scrivere: l'unità produttiva sede dell'investimento indicata nell'All. 1 non risulta in visura. (Nell'All. 2 non è chiaro se sia di proprietà o meno). Se non riconosciamo le opere edili il progetto è sotto i €10.000 (NON AMMISSIBILE paragrafo 3.3)</t>
  </si>
  <si>
    <t xml:space="preserve">PARLARE CON CECILIA: MANCA POLIZZA (ARRIVERA CON DATA POSTERIORE) rientra tra le cause di non ammissione paragr. 5.2 lett. B -  UL (SEDE DELL'INTERVENTO) NON IN VISURA - ACQUISTO AUTOCARRO SPESA NON AMMISSIBILE in quanto non è nè un macchinario, nè un'attrezzatura nè un hardware (spese ammissibili paragr. 3.1 lettera 3)  </t>
  </si>
  <si>
    <r>
      <t xml:space="preserve">Scrivere: ha già terminato il progetto perché l'unica spesa (macchinario) è già stata sostenuta. NON AMMISSIBILE paragrafo 3.4 </t>
    </r>
    <r>
      <rPr>
        <b/>
        <i/>
        <sz val="8"/>
        <color rgb="FFFF0000"/>
        <rFont val="Arial"/>
        <family val="2"/>
      </rPr>
      <t>"I progetti non possono essere già conclusi al momento della presentazione della domanda"</t>
    </r>
  </si>
  <si>
    <t>LETTERA DI ECLUSIONE Cecilia ha sentito una collega x la polizza</t>
  </si>
  <si>
    <t>ESCLUDERE PRESENTATE CONTRODEDUZIONI</t>
  </si>
  <si>
    <t>BANDO</t>
  </si>
  <si>
    <t>DESCRIZIONE</t>
  </si>
  <si>
    <t>Nr. ATTO</t>
  </si>
  <si>
    <t>DATA ATTO</t>
  </si>
  <si>
    <t>Elenco domande non ammissibili</t>
  </si>
  <si>
    <t>N.</t>
  </si>
  <si>
    <t>Ragione sociale</t>
  </si>
  <si>
    <t>Motivazione esclusione</t>
  </si>
  <si>
    <t xml:space="preserve">Mancanza dell'annotazione nella Sezione Speciale dell'artigianato artistico, tipico e tradizionale nell'apposito Albo (D.P.R. 288/2001) </t>
  </si>
  <si>
    <t>21                                                                      42</t>
  </si>
  <si>
    <t>26/01/2026                                  09/02/2026</t>
  </si>
  <si>
    <t xml:space="preserve"> Progetto terminato perché l'unica spesa (macchinario) è già stata sostenuta. NON AMMISSIBILE paragrafo 3.4 "I progetti non possono essere già conclusi al momento della presentazione della domanda"</t>
  </si>
  <si>
    <t>Il progetto è sotto i € 10.000 (NON AMMISSIBILE paragrafo 3.3)</t>
  </si>
  <si>
    <t xml:space="preserve">La ditta ha presentato la polizza assicurativa contro gli eventi catastrofali con data effetto 13/05/2026, (data posteriore alla scadenza del bando), ciò rientra tra le cause di non ammissione paragrafo. 5.2 lett. B </t>
  </si>
  <si>
    <t>L.R. 19/2021 - INTERVENTI PER IL SOSTEGNO ALL’ARTIGIANATO ARTISTICO E TRADIZIONALE PER L’AMMODERNAMENTO LA RISTRUTTURAZIONE IL RIPRISTINO E IL MANTENIMENTO LABORATORI, ACQUISTO DI MACCHINARI E RECUPERO ATTREZZATURE NON REPERIBILI SUL MERCATO - DOTAZIONE FINANZIARIA € 600.000,00 ANNO 2026 - MISURA 1</t>
  </si>
  <si>
    <t>MILLEVOGLIE SRL  - Via W. Cipolloni n. 6 - 62019 Recanati (MC) - P.IVA 01809630435</t>
  </si>
  <si>
    <t>F.S. PORTE E MONTAGGI DI FERRI SERGIO - Via Leonardo Da Vinci n. 20 - 61029 Urbino (PU) - P.IVA 02686150414</t>
  </si>
  <si>
    <t>ARTIDEA SRL - Piazza Umberto I n. 1 - 61048  Sant'Angelo in Vado (PU) - P.IVA 02814700411</t>
  </si>
  <si>
    <t>IL MOBILE SRL - Contrada Fossacieca n. 1 - 63857 Amandola (FM) - P.IVA 01266490448</t>
  </si>
  <si>
    <t>CECCONI MARMI SRL  - VIA ENRICO MATTEI N. 9 -  60022 CASTELFIDARDO (AN) - P.IVA 00144590429</t>
  </si>
  <si>
    <t>SABATINI GIUSEPPE - VIA LEONARDO DA VINCI N. 69 - 61041  ACQUALAGNA(PU) -  P.IVA 02363020419</t>
  </si>
  <si>
    <t>BELEGGIA ALFREDO  - CONTRADA SAN GIORGIO N. 19 - 63833 MONTEGIORGIO (FM) - P.IVA 02189440445</t>
  </si>
  <si>
    <t>IL FABBRO HANDMADE DI TOSONI RICCARDO - VIA PALESTRO N.  119 - 63821 PORTO SANT'ELPIDIO (FM) - P.IVA 02544550441</t>
  </si>
  <si>
    <t>La ditta svolge un mestiere che non rientra nell'elenco delle attività di cui all'Appendice A.1 alla D.G.R. 87/2023 e successive integrazioni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</si>
</sst>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_-* #,##0.00_-;\-* #,##0.00_-;_-* &quot;-&quot;??_-;_-@_-"/>
    <numFmt numFmtId="165" formatCode="dd/mm/yy;@"/>
    <numFmt numFmtId="166" formatCode="#,##0.00\ &quot;€&quot;"/>
    <numFmt numFmtId="167" formatCode="[h]\.mm\.ss"/>
  </numFmts>
  <fonts count="4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name val="Arial"/>
      <family val="2"/>
    </font>
    <font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ptos"/>
      <family val="2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4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Aptos"/>
      <family val="2"/>
    </font>
    <font>
      <b/>
      <i/>
      <sz val="8"/>
      <color rgb="FFFF0000"/>
      <name val="Arial"/>
      <family val="2"/>
    </font>
    <font>
      <sz val="11"/>
      <color rgb="FFFF0000"/>
      <name val="Arial"/>
      <charset val="1"/>
    </font>
    <font>
      <sz val="11"/>
      <color rgb="FFFF0000"/>
      <name val="Aptos"/>
      <charset val="1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8"/>
      <color indexed="8"/>
      <name val="Arial"/>
      <charset val="1"/>
    </font>
    <font>
      <sz val="8"/>
      <color indexed="8"/>
      <name val="Arial"/>
      <family val="2"/>
    </font>
    <font>
      <b/>
      <sz val="11"/>
      <name val="Calibri"/>
      <family val="2"/>
    </font>
    <font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499984740745262"/>
        <bgColor indexed="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21" fillId="0" borderId="0"/>
    <xf numFmtId="164" fontId="4" fillId="0" borderId="0" applyFont="0" applyFill="0" applyBorder="0" applyAlignment="0" applyProtection="0"/>
  </cellStyleXfs>
  <cellXfs count="18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6" xfId="0" applyFont="1" applyBorder="1"/>
    <xf numFmtId="0" fontId="0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/>
    </xf>
    <xf numFmtId="0" fontId="13" fillId="0" borderId="1" xfId="0" applyFont="1" applyFill="1" applyBorder="1"/>
    <xf numFmtId="0" fontId="0" fillId="0" borderId="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14" fontId="20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166" fontId="20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66" fontId="24" fillId="0" borderId="1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49" fontId="10" fillId="0" borderId="0" xfId="0" quotePrefix="1" applyNumberFormat="1" applyFont="1" applyFill="1" applyBorder="1" applyAlignment="1">
      <alignment horizontal="center" vertical="center" wrapText="1"/>
    </xf>
    <xf numFmtId="49" fontId="0" fillId="0" borderId="0" xfId="0" quotePrefix="1" applyNumberFormat="1" applyFont="1" applyFill="1" applyBorder="1"/>
    <xf numFmtId="14" fontId="0" fillId="0" borderId="0" xfId="0" applyNumberFormat="1" applyFont="1" applyFill="1" applyBorder="1"/>
    <xf numFmtId="0" fontId="0" fillId="0" borderId="0" xfId="0" applyFont="1" applyFill="1" applyBorder="1" applyAlignment="1">
      <alignment horizontal="left" vertical="top"/>
    </xf>
    <xf numFmtId="8" fontId="22" fillId="0" borderId="0" xfId="0" applyNumberFormat="1" applyFont="1" applyBorder="1" applyAlignment="1">
      <alignment vertical="center"/>
    </xf>
    <xf numFmtId="166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49" fontId="0" fillId="0" borderId="0" xfId="0" applyNumberFormat="1" applyFont="1" applyFill="1" applyBorder="1"/>
    <xf numFmtId="0" fontId="1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3" fillId="0" borderId="0" xfId="0" applyFont="1" applyFill="1" applyBorder="1"/>
    <xf numFmtId="0" fontId="10" fillId="0" borderId="0" xfId="0" applyFont="1" applyFill="1" applyBorder="1"/>
    <xf numFmtId="0" fontId="5" fillId="0" borderId="0" xfId="2" applyFont="1" applyFill="1" applyBorder="1" applyAlignment="1"/>
    <xf numFmtId="0" fontId="5" fillId="0" borderId="0" xfId="2" applyFont="1" applyFill="1" applyBorder="1" applyAlignment="1">
      <alignment wrapText="1"/>
    </xf>
    <xf numFmtId="0" fontId="10" fillId="0" borderId="0" xfId="0" quotePrefix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14" fontId="8" fillId="0" borderId="0" xfId="0" applyNumberFormat="1" applyFont="1" applyFill="1" applyBorder="1"/>
    <xf numFmtId="0" fontId="17" fillId="0" borderId="0" xfId="2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6" fillId="0" borderId="0" xfId="0" applyFont="1" applyFill="1" applyBorder="1"/>
    <xf numFmtId="14" fontId="0" fillId="0" borderId="0" xfId="0" applyNumberFormat="1" applyFill="1" applyBorder="1"/>
    <xf numFmtId="0" fontId="0" fillId="0" borderId="0" xfId="0" applyFill="1" applyBorder="1"/>
    <xf numFmtId="0" fontId="5" fillId="0" borderId="0" xfId="2" applyFill="1" applyBorder="1" applyAlignment="1"/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0" fontId="5" fillId="0" borderId="0" xfId="2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49" fontId="0" fillId="0" borderId="0" xfId="0" applyNumberFormat="1" applyFill="1" applyBorder="1"/>
    <xf numFmtId="0" fontId="5" fillId="0" borderId="0" xfId="2" applyFill="1" applyBorder="1" applyAlignment="1">
      <alignment horizontal="center"/>
    </xf>
    <xf numFmtId="0" fontId="0" fillId="0" borderId="0" xfId="0" quotePrefix="1" applyFill="1" applyBorder="1"/>
    <xf numFmtId="0" fontId="3" fillId="0" borderId="0" xfId="0" applyFont="1" applyFill="1" applyBorder="1" applyAlignment="1">
      <alignment wrapText="1"/>
    </xf>
    <xf numFmtId="0" fontId="29" fillId="0" borderId="7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25" fillId="0" borderId="1" xfId="0" applyNumberFormat="1" applyFont="1" applyFill="1" applyBorder="1" applyAlignment="1">
      <alignment vertical="center"/>
    </xf>
    <xf numFmtId="49" fontId="25" fillId="0" borderId="1" xfId="0" applyNumberFormat="1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26" fillId="0" borderId="1" xfId="2" applyFont="1" applyFill="1" applyBorder="1" applyAlignment="1">
      <alignment vertical="center"/>
    </xf>
    <xf numFmtId="0" fontId="31" fillId="0" borderId="1" xfId="2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8" fontId="24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5" fillId="0" borderId="1" xfId="0" applyFont="1" applyFill="1" applyBorder="1" applyAlignment="1">
      <alignment horizontal="left" vertical="center"/>
    </xf>
    <xf numFmtId="49" fontId="25" fillId="0" borderId="1" xfId="0" applyNumberFormat="1" applyFont="1" applyFill="1" applyBorder="1" applyAlignment="1">
      <alignment horizontal="left" vertical="center"/>
    </xf>
    <xf numFmtId="0" fontId="32" fillId="0" borderId="7" xfId="0" applyFont="1" applyFill="1" applyBorder="1" applyAlignment="1">
      <alignment wrapText="1"/>
    </xf>
    <xf numFmtId="0" fontId="32" fillId="0" borderId="7" xfId="0" applyFont="1" applyFill="1" applyBorder="1" applyAlignment="1">
      <alignment vertical="center" wrapText="1"/>
    </xf>
    <xf numFmtId="0" fontId="15" fillId="0" borderId="1" xfId="0" applyFont="1" applyFill="1" applyBorder="1"/>
    <xf numFmtId="0" fontId="15" fillId="0" borderId="1" xfId="0" applyFont="1" applyFill="1" applyBorder="1" applyAlignment="1">
      <alignment vertical="center"/>
    </xf>
    <xf numFmtId="14" fontId="34" fillId="0" borderId="1" xfId="0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 vertical="top"/>
    </xf>
    <xf numFmtId="49" fontId="34" fillId="0" borderId="1" xfId="0" applyNumberFormat="1" applyFont="1" applyFill="1" applyBorder="1" applyAlignment="1">
      <alignment vertical="center"/>
    </xf>
    <xf numFmtId="49" fontId="34" fillId="0" borderId="1" xfId="0" applyNumberFormat="1" applyFont="1" applyFill="1" applyBorder="1" applyAlignment="1">
      <alignment horizontal="left" vertical="top"/>
    </xf>
    <xf numFmtId="0" fontId="34" fillId="0" borderId="1" xfId="0" applyFont="1" applyFill="1" applyBorder="1" applyAlignment="1">
      <alignment vertical="center"/>
    </xf>
    <xf numFmtId="0" fontId="31" fillId="0" borderId="1" xfId="2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14" fontId="25" fillId="0" borderId="2" xfId="0" applyNumberFormat="1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top" wrapText="1"/>
    </xf>
    <xf numFmtId="49" fontId="34" fillId="0" borderId="1" xfId="0" applyNumberFormat="1" applyFont="1" applyFill="1" applyBorder="1" applyAlignment="1">
      <alignment vertical="center" wrapText="1"/>
    </xf>
    <xf numFmtId="49" fontId="25" fillId="0" borderId="1" xfId="0" applyNumberFormat="1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vertical="center" wrapText="1"/>
    </xf>
    <xf numFmtId="0" fontId="26" fillId="0" borderId="1" xfId="2" applyFont="1" applyFill="1" applyBorder="1" applyAlignment="1">
      <alignment vertical="center" wrapText="1"/>
    </xf>
    <xf numFmtId="14" fontId="25" fillId="0" borderId="1" xfId="0" applyNumberFormat="1" applyFont="1" applyFill="1" applyBorder="1" applyAlignment="1">
      <alignment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 wrapText="1"/>
    </xf>
    <xf numFmtId="14" fontId="25" fillId="0" borderId="0" xfId="0" applyNumberFormat="1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14" fontId="34" fillId="0" borderId="9" xfId="0" applyNumberFormat="1" applyFont="1" applyFill="1" applyBorder="1" applyAlignment="1">
      <alignment vertical="center" wrapText="1"/>
    </xf>
    <xf numFmtId="0" fontId="34" fillId="0" borderId="9" xfId="0" applyFont="1" applyFill="1" applyBorder="1" applyAlignment="1">
      <alignment horizontal="left" vertical="top" wrapText="1"/>
    </xf>
    <xf numFmtId="0" fontId="34" fillId="0" borderId="9" xfId="0" applyFont="1" applyFill="1" applyBorder="1" applyAlignment="1">
      <alignment horizontal="center" vertical="center" wrapText="1"/>
    </xf>
    <xf numFmtId="0" fontId="31" fillId="0" borderId="9" xfId="2" applyFont="1" applyFill="1" applyBorder="1" applyAlignment="1">
      <alignment horizontal="center" vertical="center" wrapText="1"/>
    </xf>
    <xf numFmtId="14" fontId="34" fillId="0" borderId="9" xfId="0" applyNumberFormat="1" applyFont="1" applyFill="1" applyBorder="1" applyAlignment="1">
      <alignment horizontal="center" vertical="center" wrapText="1"/>
    </xf>
    <xf numFmtId="49" fontId="34" fillId="0" borderId="9" xfId="0" applyNumberFormat="1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14" fontId="3" fillId="0" borderId="0" xfId="0" applyNumberFormat="1" applyFont="1" applyFill="1"/>
    <xf numFmtId="0" fontId="3" fillId="0" borderId="0" xfId="0" applyFont="1" applyFill="1"/>
    <xf numFmtId="14" fontId="34" fillId="0" borderId="9" xfId="0" applyNumberFormat="1" applyFont="1" applyFill="1" applyBorder="1" applyAlignment="1">
      <alignment vertical="center"/>
    </xf>
    <xf numFmtId="0" fontId="34" fillId="0" borderId="9" xfId="0" applyFont="1" applyFill="1" applyBorder="1" applyAlignment="1">
      <alignment horizontal="left" vertical="top"/>
    </xf>
    <xf numFmtId="0" fontId="34" fillId="0" borderId="9" xfId="0" applyFont="1" applyFill="1" applyBorder="1" applyAlignment="1">
      <alignment vertical="center"/>
    </xf>
    <xf numFmtId="0" fontId="31" fillId="0" borderId="9" xfId="2" applyFont="1" applyFill="1" applyBorder="1" applyAlignment="1">
      <alignment vertical="center"/>
    </xf>
    <xf numFmtId="0" fontId="24" fillId="0" borderId="9" xfId="0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vertical="center" wrapText="1"/>
    </xf>
    <xf numFmtId="0" fontId="27" fillId="0" borderId="7" xfId="0" applyFont="1" applyFill="1" applyBorder="1" applyAlignment="1">
      <alignment wrapText="1"/>
    </xf>
    <xf numFmtId="14" fontId="36" fillId="0" borderId="10" xfId="0" applyNumberFormat="1" applyFont="1" applyFill="1" applyBorder="1" applyAlignment="1">
      <alignment vertical="center"/>
    </xf>
    <xf numFmtId="0" fontId="25" fillId="0" borderId="10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/>
    </xf>
    <xf numFmtId="49" fontId="34" fillId="0" borderId="10" xfId="0" applyNumberFormat="1" applyFont="1" applyFill="1" applyBorder="1" applyAlignment="1">
      <alignment vertical="center" wrapText="1"/>
    </xf>
    <xf numFmtId="0" fontId="37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6" fillId="0" borderId="10" xfId="0" applyFont="1" applyFill="1" applyBorder="1" applyAlignment="1">
      <alignment vertical="center"/>
    </xf>
    <xf numFmtId="14" fontId="37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166" fontId="24" fillId="0" borderId="10" xfId="0" applyNumberFormat="1" applyFont="1" applyFill="1" applyBorder="1" applyAlignment="1">
      <alignment vertical="center" wrapText="1"/>
    </xf>
    <xf numFmtId="0" fontId="24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 wrapText="1"/>
    </xf>
    <xf numFmtId="167" fontId="24" fillId="0" borderId="10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42" fillId="0" borderId="0" xfId="0" applyFont="1" applyAlignment="1" applyProtection="1">
      <alignment vertical="center" wrapText="1" readingOrder="1"/>
      <protection locked="0"/>
    </xf>
    <xf numFmtId="0" fontId="1" fillId="0" borderId="0" xfId="0" applyFont="1" applyAlignment="1">
      <alignment horizontal="left"/>
    </xf>
    <xf numFmtId="0" fontId="38" fillId="7" borderId="12" xfId="0" applyFont="1" applyFill="1" applyBorder="1" applyAlignment="1">
      <alignment horizontal="center" wrapText="1"/>
    </xf>
    <xf numFmtId="0" fontId="44" fillId="0" borderId="0" xfId="0" applyFont="1" applyAlignment="1">
      <alignment horizontal="center" vertical="center" wrapText="1"/>
    </xf>
    <xf numFmtId="164" fontId="44" fillId="0" borderId="0" xfId="5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1" fontId="34" fillId="0" borderId="0" xfId="0" applyNumberFormat="1" applyFont="1" applyFill="1" applyAlignment="1">
      <alignment horizontal="left" vertical="top"/>
    </xf>
    <xf numFmtId="0" fontId="31" fillId="0" borderId="0" xfId="2" applyFont="1" applyFill="1" applyAlignment="1"/>
    <xf numFmtId="0" fontId="45" fillId="0" borderId="0" xfId="0" applyFont="1" applyFill="1" applyBorder="1" applyAlignment="1">
      <alignment horizontal="left" wrapText="1"/>
    </xf>
    <xf numFmtId="0" fontId="41" fillId="6" borderId="13" xfId="0" applyFont="1" applyFill="1" applyBorder="1" applyAlignment="1" applyProtection="1">
      <alignment horizontal="center" vertical="center" wrapText="1" readingOrder="1"/>
      <protection locked="0"/>
    </xf>
    <xf numFmtId="0" fontId="43" fillId="0" borderId="13" xfId="0" applyFont="1" applyBorder="1" applyAlignment="1" applyProtection="1">
      <alignment horizontal="center" vertical="center" wrapText="1" readingOrder="1"/>
      <protection locked="0"/>
    </xf>
    <xf numFmtId="14" fontId="43" fillId="0" borderId="13" xfId="0" applyNumberFormat="1" applyFont="1" applyBorder="1" applyAlignment="1" applyProtection="1">
      <alignment horizontal="center" vertical="center" wrapText="1" readingOrder="1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40" fillId="6" borderId="13" xfId="0" applyFont="1" applyFill="1" applyBorder="1" applyAlignment="1" applyProtection="1">
      <alignment horizontal="center" vertical="center" wrapText="1" readingOrder="1"/>
      <protection locked="0"/>
    </xf>
    <xf numFmtId="0" fontId="39" fillId="7" borderId="13" xfId="0" applyFont="1" applyFill="1" applyBorder="1" applyAlignment="1" applyProtection="1">
      <alignment vertical="top" wrapText="1"/>
      <protection locked="0"/>
    </xf>
    <xf numFmtId="0" fontId="41" fillId="6" borderId="13" xfId="0" applyFont="1" applyFill="1" applyBorder="1" applyAlignment="1" applyProtection="1">
      <alignment vertical="center" wrapText="1" readingOrder="1"/>
      <protection locked="0"/>
    </xf>
    <xf numFmtId="0" fontId="42" fillId="0" borderId="13" xfId="0" applyFont="1" applyBorder="1" applyAlignment="1" applyProtection="1">
      <alignment vertical="center" wrapText="1" readingOrder="1"/>
      <protection locked="0"/>
    </xf>
    <xf numFmtId="0" fontId="1" fillId="8" borderId="13" xfId="0" applyFont="1" applyFill="1" applyBorder="1" applyAlignment="1">
      <alignment horizontal="center"/>
    </xf>
    <xf numFmtId="0" fontId="38" fillId="7" borderId="13" xfId="0" applyFont="1" applyFill="1" applyBorder="1" applyAlignment="1">
      <alignment horizontal="center"/>
    </xf>
  </cellXfs>
  <cellStyles count="6">
    <cellStyle name="Collegamento ipertestuale" xfId="2" builtinId="8"/>
    <cellStyle name="Excel Built-in Normal" xfId="4" xr:uid="{F64239F8-F917-47F2-808E-7202E95D4F41}"/>
    <cellStyle name="Hyperlink" xfId="3" xr:uid="{00000000-0005-0000-0000-000001000000}"/>
    <cellStyle name="Migliaia" xfId="5" builtinId="3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iccardo.tosoni@pec.it" TargetMode="External"/><Relationship Id="rId13" Type="http://schemas.openxmlformats.org/officeDocument/2006/relationships/hyperlink" Target="mailto:FSPORTE@PROTONMAIL.COM" TargetMode="External"/><Relationship Id="rId3" Type="http://schemas.openxmlformats.org/officeDocument/2006/relationships/hyperlink" Target="mailto:artideasrl@pecaruba.it" TargetMode="External"/><Relationship Id="rId7" Type="http://schemas.openxmlformats.org/officeDocument/2006/relationships/hyperlink" Target="mailto:S.FAGGIANO@CONFIDICOOPMARCHE.IT" TargetMode="External"/><Relationship Id="rId12" Type="http://schemas.openxmlformats.org/officeDocument/2006/relationships/hyperlink" Target="mailto:FSPORTE@PEC.IT" TargetMode="External"/><Relationship Id="rId2" Type="http://schemas.openxmlformats.org/officeDocument/2006/relationships/hyperlink" Target="mailto:studio@consulenzaziendale.it" TargetMode="External"/><Relationship Id="rId1" Type="http://schemas.openxmlformats.org/officeDocument/2006/relationships/hyperlink" Target="mailto:millevogliefb@pec.it" TargetMode="External"/><Relationship Id="rId6" Type="http://schemas.openxmlformats.org/officeDocument/2006/relationships/hyperlink" Target="mailto:INFO@PEC.CECCONIMARMI.IT" TargetMode="External"/><Relationship Id="rId11" Type="http://schemas.openxmlformats.org/officeDocument/2006/relationships/hyperlink" Target="mailto:info@studiomanager.it" TargetMode="External"/><Relationship Id="rId5" Type="http://schemas.openxmlformats.org/officeDocument/2006/relationships/hyperlink" Target="mailto:Ilmobile.snc@tiscali.it" TargetMode="External"/><Relationship Id="rId10" Type="http://schemas.openxmlformats.org/officeDocument/2006/relationships/hyperlink" Target="mailto:giuseppe.sabatini@pec.sistsrl.it" TargetMode="External"/><Relationship Id="rId4" Type="http://schemas.openxmlformats.org/officeDocument/2006/relationships/hyperlink" Target="mailto:artideaitaly@gmail.com" TargetMode="External"/><Relationship Id="rId9" Type="http://schemas.openxmlformats.org/officeDocument/2006/relationships/hyperlink" Target="mailto:soniamercuri@libero.it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3AEF-58A3-4BBF-9568-E4AC951718F0}">
  <dimension ref="A1:S15"/>
  <sheetViews>
    <sheetView tabSelected="1" topLeftCell="A7" workbookViewId="0">
      <selection activeCell="I8" sqref="I8"/>
    </sheetView>
  </sheetViews>
  <sheetFormatPr defaultRowHeight="15"/>
  <cols>
    <col min="1" max="1" width="2.85546875" bestFit="1" customWidth="1"/>
    <col min="2" max="2" width="17.85546875" bestFit="1" customWidth="1"/>
    <col min="3" max="3" width="12" bestFit="1" customWidth="1"/>
    <col min="4" max="4" width="12.7109375" bestFit="1" customWidth="1"/>
    <col min="5" max="5" width="14.85546875" bestFit="1" customWidth="1"/>
    <col min="6" max="6" width="17.85546875" bestFit="1" customWidth="1"/>
    <col min="7" max="7" width="8.7109375" bestFit="1" customWidth="1"/>
    <col min="8" max="8" width="6.28515625" bestFit="1" customWidth="1"/>
    <col min="9" max="10" width="10.42578125" bestFit="1" customWidth="1"/>
    <col min="11" max="11" width="24.28515625" customWidth="1"/>
  </cols>
  <sheetData>
    <row r="1" spans="1:19">
      <c r="A1" s="183" t="s">
        <v>158</v>
      </c>
      <c r="B1" s="184"/>
      <c r="C1" s="184"/>
      <c r="D1" s="184"/>
      <c r="E1" s="184"/>
      <c r="F1" s="184"/>
      <c r="G1" s="184"/>
    </row>
    <row r="2" spans="1:19" ht="24">
      <c r="A2" s="185" t="s">
        <v>159</v>
      </c>
      <c r="B2" s="184"/>
      <c r="C2" s="184"/>
      <c r="D2" s="184"/>
      <c r="E2" s="184"/>
      <c r="F2" s="176" t="s">
        <v>160</v>
      </c>
      <c r="G2" s="176" t="s">
        <v>161</v>
      </c>
    </row>
    <row r="3" spans="1:19" ht="63" customHeight="1">
      <c r="A3" s="186" t="s">
        <v>172</v>
      </c>
      <c r="B3" s="186"/>
      <c r="C3" s="186"/>
      <c r="D3" s="186"/>
      <c r="E3" s="186"/>
      <c r="F3" s="177" t="s">
        <v>167</v>
      </c>
      <c r="G3" s="178" t="s">
        <v>168</v>
      </c>
      <c r="K3" s="175"/>
      <c r="L3" s="175"/>
      <c r="M3" s="175"/>
      <c r="N3" s="175"/>
      <c r="O3" s="175"/>
      <c r="P3" s="175"/>
      <c r="Q3" s="175"/>
      <c r="R3" s="175"/>
      <c r="S3" s="175"/>
    </row>
    <row r="4" spans="1:19">
      <c r="A4" s="164"/>
      <c r="B4" s="164"/>
      <c r="C4" s="164"/>
      <c r="D4" s="164"/>
      <c r="E4" s="164"/>
      <c r="K4" s="175"/>
      <c r="L4" s="175"/>
      <c r="M4" s="175"/>
      <c r="N4" s="175"/>
      <c r="O4" s="175"/>
      <c r="P4" s="175"/>
      <c r="Q4" s="175"/>
      <c r="R4" s="175"/>
      <c r="S4" s="175"/>
    </row>
    <row r="5" spans="1:19">
      <c r="A5" s="187" t="s">
        <v>162</v>
      </c>
      <c r="B5" s="187"/>
      <c r="C5" s="187"/>
      <c r="D5" s="187"/>
      <c r="E5" s="187"/>
      <c r="F5" s="187"/>
      <c r="G5" s="187"/>
    </row>
    <row r="6" spans="1:19" ht="15.75" thickBot="1">
      <c r="A6" s="165"/>
      <c r="B6" s="165"/>
      <c r="C6" s="165"/>
      <c r="D6" s="165"/>
      <c r="E6" s="165"/>
    </row>
    <row r="7" spans="1:19" ht="30">
      <c r="A7" s="166" t="s">
        <v>163</v>
      </c>
      <c r="B7" s="188" t="s">
        <v>164</v>
      </c>
      <c r="C7" s="188"/>
      <c r="D7" s="188"/>
      <c r="E7" s="188" t="s">
        <v>165</v>
      </c>
      <c r="F7" s="188"/>
      <c r="G7" s="188"/>
      <c r="H7" s="167"/>
      <c r="I7" s="168"/>
      <c r="J7" s="168"/>
      <c r="K7" s="169"/>
    </row>
    <row r="8" spans="1:19" ht="90" customHeight="1">
      <c r="A8" s="179">
        <v>1</v>
      </c>
      <c r="B8" s="182" t="s">
        <v>173</v>
      </c>
      <c r="C8" s="182"/>
      <c r="D8" s="182"/>
      <c r="E8" s="182" t="s">
        <v>181</v>
      </c>
      <c r="F8" s="182"/>
      <c r="G8" s="182"/>
      <c r="H8" s="170"/>
      <c r="I8" s="171"/>
      <c r="J8" s="171"/>
      <c r="K8" s="172"/>
    </row>
    <row r="9" spans="1:19" ht="86.25" customHeight="1">
      <c r="A9" s="180">
        <v>2</v>
      </c>
      <c r="B9" s="182" t="s">
        <v>174</v>
      </c>
      <c r="C9" s="182"/>
      <c r="D9" s="182"/>
      <c r="E9" s="182" t="s">
        <v>166</v>
      </c>
      <c r="F9" s="182"/>
      <c r="G9" s="182"/>
    </row>
    <row r="10" spans="1:19" ht="111" customHeight="1">
      <c r="A10" s="179">
        <v>3</v>
      </c>
      <c r="B10" s="182" t="s">
        <v>175</v>
      </c>
      <c r="C10" s="182"/>
      <c r="D10" s="182"/>
      <c r="E10" s="182" t="s">
        <v>166</v>
      </c>
      <c r="F10" s="182"/>
      <c r="G10" s="182"/>
    </row>
    <row r="11" spans="1:19" ht="112.5" customHeight="1">
      <c r="A11" s="180">
        <v>4</v>
      </c>
      <c r="B11" s="182" t="s">
        <v>176</v>
      </c>
      <c r="C11" s="182"/>
      <c r="D11" s="182"/>
      <c r="E11" s="182" t="s">
        <v>166</v>
      </c>
      <c r="F11" s="182"/>
      <c r="G11" s="182"/>
    </row>
    <row r="12" spans="1:19" ht="108.75" customHeight="1">
      <c r="A12" s="179">
        <v>5</v>
      </c>
      <c r="B12" s="182" t="s">
        <v>177</v>
      </c>
      <c r="C12" s="182"/>
      <c r="D12" s="182"/>
      <c r="E12" s="182" t="s">
        <v>169</v>
      </c>
      <c r="F12" s="182"/>
      <c r="G12" s="182"/>
    </row>
    <row r="13" spans="1:19" ht="101.25" customHeight="1">
      <c r="A13" s="180">
        <v>6</v>
      </c>
      <c r="B13" s="182" t="s">
        <v>180</v>
      </c>
      <c r="C13" s="182"/>
      <c r="D13" s="182"/>
      <c r="E13" s="182" t="s">
        <v>170</v>
      </c>
      <c r="F13" s="182"/>
      <c r="G13" s="182"/>
    </row>
    <row r="14" spans="1:19" ht="82.5" customHeight="1">
      <c r="A14" s="179">
        <v>7</v>
      </c>
      <c r="B14" s="182" t="s">
        <v>178</v>
      </c>
      <c r="C14" s="182"/>
      <c r="D14" s="182"/>
      <c r="E14" s="182" t="s">
        <v>166</v>
      </c>
      <c r="F14" s="182"/>
      <c r="G14" s="182"/>
    </row>
    <row r="15" spans="1:19" ht="96" customHeight="1">
      <c r="A15" s="181">
        <v>8</v>
      </c>
      <c r="B15" s="182" t="s">
        <v>179</v>
      </c>
      <c r="C15" s="182"/>
      <c r="D15" s="182"/>
      <c r="E15" s="182" t="s">
        <v>171</v>
      </c>
      <c r="F15" s="182"/>
      <c r="G15" s="182"/>
    </row>
  </sheetData>
  <mergeCells count="22">
    <mergeCell ref="B8:D8"/>
    <mergeCell ref="E8:G8"/>
    <mergeCell ref="A1:G1"/>
    <mergeCell ref="A2:E2"/>
    <mergeCell ref="A3:E3"/>
    <mergeCell ref="A5:G5"/>
    <mergeCell ref="B7:D7"/>
    <mergeCell ref="E7:G7"/>
    <mergeCell ref="B9:D9"/>
    <mergeCell ref="E9:G9"/>
    <mergeCell ref="B10:D10"/>
    <mergeCell ref="E10:G10"/>
    <mergeCell ref="B11:D11"/>
    <mergeCell ref="E11:G11"/>
    <mergeCell ref="B15:D15"/>
    <mergeCell ref="E15:G15"/>
    <mergeCell ref="B12:D12"/>
    <mergeCell ref="E12:G12"/>
    <mergeCell ref="B13:D13"/>
    <mergeCell ref="E13:G13"/>
    <mergeCell ref="B14:D14"/>
    <mergeCell ref="E14:G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98"/>
  <sheetViews>
    <sheetView workbookViewId="0">
      <pane ySplit="1" topLeftCell="A2" activePane="bottomLeft" state="frozen"/>
      <selection pane="bottomLeft" activeCell="C5" sqref="C5"/>
    </sheetView>
  </sheetViews>
  <sheetFormatPr defaultColWidth="9.140625" defaultRowHeight="15"/>
  <cols>
    <col min="1" max="1" width="6.5703125" style="13" customWidth="1"/>
    <col min="2" max="2" width="12.7109375" style="6" bestFit="1" customWidth="1"/>
    <col min="3" max="3" width="63.5703125" style="6" customWidth="1"/>
    <col min="4" max="4" width="21" style="6" customWidth="1"/>
    <col min="5" max="5" width="16" style="6" customWidth="1"/>
    <col min="6" max="6" width="25.140625" style="6" customWidth="1"/>
    <col min="7" max="7" width="9.85546875" style="6" customWidth="1"/>
    <col min="8" max="8" width="9.140625" style="6" customWidth="1"/>
    <col min="9" max="9" width="9.42578125" style="6" customWidth="1"/>
    <col min="10" max="10" width="9.140625" style="6" customWidth="1"/>
    <col min="11" max="11" width="18" style="6" customWidth="1"/>
    <col min="12" max="13" width="9.140625" style="6" customWidth="1"/>
    <col min="14" max="14" width="9.42578125" style="6" customWidth="1"/>
    <col min="15" max="15" width="9.140625" style="6" customWidth="1"/>
    <col min="16" max="16" width="9.42578125" style="6" customWidth="1"/>
    <col min="17" max="17" width="12.5703125" style="6" customWidth="1"/>
    <col min="18" max="18" width="29.85546875" style="6" customWidth="1"/>
    <col min="19" max="19" width="40" style="6" customWidth="1"/>
    <col min="20" max="20" width="15.42578125" style="6" customWidth="1"/>
    <col min="21" max="21" width="13.42578125" style="6" customWidth="1"/>
    <col min="22" max="22" width="13.28515625" style="6" customWidth="1"/>
    <col min="23" max="23" width="11.85546875" style="6" customWidth="1"/>
    <col min="24" max="24" width="13.85546875" style="6" customWidth="1"/>
    <col min="25" max="25" width="13.42578125" style="6" customWidth="1"/>
    <col min="26" max="26" width="14.7109375" style="6" customWidth="1"/>
    <col min="27" max="29" width="9.140625" style="11" customWidth="1"/>
    <col min="30" max="30" width="9.28515625" style="6" customWidth="1"/>
    <col min="31" max="31" width="8.28515625" style="11" customWidth="1"/>
    <col min="32" max="33" width="18.42578125" style="6" customWidth="1"/>
    <col min="34" max="34" width="13.85546875" style="6" customWidth="1"/>
    <col min="35" max="35" width="16.140625" style="6" customWidth="1"/>
    <col min="36" max="36" width="22.85546875" style="6" customWidth="1"/>
    <col min="37" max="37" width="13.5703125" style="6" customWidth="1"/>
    <col min="38" max="38" width="18.28515625" style="6" customWidth="1"/>
    <col min="39" max="39" width="12.5703125" style="6" customWidth="1"/>
    <col min="40" max="40" width="11.28515625" style="6" customWidth="1"/>
    <col min="41" max="41" width="10.85546875" style="6" customWidth="1"/>
    <col min="42" max="42" width="11.7109375" style="6" customWidth="1"/>
    <col min="43" max="43" width="13.85546875" style="6" customWidth="1"/>
    <col min="44" max="44" width="11.28515625" style="6" customWidth="1"/>
    <col min="45" max="45" width="16.7109375" style="6" customWidth="1"/>
    <col min="46" max="46" width="12" style="6" customWidth="1"/>
    <col min="47" max="47" width="11.5703125" style="6" customWidth="1"/>
    <col min="48" max="48" width="14.7109375" style="11" customWidth="1"/>
    <col min="49" max="49" width="32.140625" style="5" customWidth="1"/>
    <col min="50" max="50" width="16.28515625" style="6" customWidth="1"/>
    <col min="51" max="16384" width="9.140625" style="6"/>
  </cols>
  <sheetData>
    <row r="1" spans="1:51" ht="167.25" customHeight="1">
      <c r="A1" s="26" t="s">
        <v>59</v>
      </c>
      <c r="B1" s="3" t="s">
        <v>27</v>
      </c>
      <c r="C1" s="1" t="s">
        <v>0</v>
      </c>
      <c r="D1" s="2" t="s">
        <v>28</v>
      </c>
      <c r="E1" s="1" t="s">
        <v>1</v>
      </c>
      <c r="F1" s="1" t="s">
        <v>29</v>
      </c>
      <c r="G1" s="1" t="s">
        <v>2</v>
      </c>
      <c r="H1" s="1" t="s">
        <v>3</v>
      </c>
      <c r="I1" s="1" t="s">
        <v>30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31</v>
      </c>
      <c r="O1" s="1" t="s">
        <v>8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6" t="s">
        <v>40</v>
      </c>
      <c r="V1" s="16" t="s">
        <v>41</v>
      </c>
      <c r="W1" s="16" t="s">
        <v>39</v>
      </c>
      <c r="X1" s="16" t="s">
        <v>38</v>
      </c>
      <c r="Y1" s="16" t="s">
        <v>37</v>
      </c>
      <c r="Z1" s="16" t="s">
        <v>26</v>
      </c>
      <c r="AA1" s="1" t="s">
        <v>14</v>
      </c>
      <c r="AB1" s="1" t="s">
        <v>17</v>
      </c>
      <c r="AC1" s="1" t="s">
        <v>18</v>
      </c>
      <c r="AD1" s="1" t="s">
        <v>21</v>
      </c>
      <c r="AE1" s="1" t="s">
        <v>25</v>
      </c>
      <c r="AF1" s="4" t="s">
        <v>42</v>
      </c>
      <c r="AG1" s="7" t="s">
        <v>58</v>
      </c>
      <c r="AH1" s="7" t="s">
        <v>57</v>
      </c>
      <c r="AI1" s="15" t="s">
        <v>45</v>
      </c>
      <c r="AJ1" s="8" t="s">
        <v>50</v>
      </c>
      <c r="AK1" s="8" t="s">
        <v>51</v>
      </c>
      <c r="AL1" s="8" t="s">
        <v>52</v>
      </c>
      <c r="AM1" s="8" t="s">
        <v>53</v>
      </c>
      <c r="AN1" s="8" t="s">
        <v>54</v>
      </c>
      <c r="AO1" s="8" t="s">
        <v>56</v>
      </c>
      <c r="AP1" s="8" t="s">
        <v>55</v>
      </c>
      <c r="AQ1" s="8" t="s">
        <v>46</v>
      </c>
      <c r="AR1" s="14" t="s">
        <v>47</v>
      </c>
      <c r="AS1" s="8" t="s">
        <v>48</v>
      </c>
      <c r="AT1" s="14" t="s">
        <v>49</v>
      </c>
      <c r="AU1" s="8" t="s">
        <v>151</v>
      </c>
      <c r="AV1" s="9" t="s">
        <v>44</v>
      </c>
      <c r="AW1" s="1" t="s">
        <v>43</v>
      </c>
      <c r="AX1" s="86" t="s">
        <v>149</v>
      </c>
    </row>
    <row r="2" spans="1:51" s="100" customFormat="1" ht="30" customHeight="1">
      <c r="A2" s="87">
        <v>1</v>
      </c>
      <c r="B2" s="88">
        <v>46069</v>
      </c>
      <c r="C2" s="101" t="s">
        <v>60</v>
      </c>
      <c r="D2" s="101" t="s">
        <v>61</v>
      </c>
      <c r="E2" s="89" t="s">
        <v>62</v>
      </c>
      <c r="F2" s="102" t="s">
        <v>62</v>
      </c>
      <c r="G2" s="90" t="s">
        <v>63</v>
      </c>
      <c r="H2" s="90" t="s">
        <v>64</v>
      </c>
      <c r="I2" s="101">
        <v>62019</v>
      </c>
      <c r="J2" s="101" t="s">
        <v>65</v>
      </c>
      <c r="K2" s="91" t="s">
        <v>66</v>
      </c>
      <c r="L2" s="90" t="s">
        <v>63</v>
      </c>
      <c r="M2" s="90" t="s">
        <v>64</v>
      </c>
      <c r="N2" s="90">
        <v>62019</v>
      </c>
      <c r="O2" s="90" t="s">
        <v>65</v>
      </c>
      <c r="P2" s="90">
        <v>58849</v>
      </c>
      <c r="Q2" s="88">
        <v>41305</v>
      </c>
      <c r="R2" s="101" t="s">
        <v>67</v>
      </c>
      <c r="S2" s="92" t="s">
        <v>68</v>
      </c>
      <c r="T2" s="89" t="s">
        <v>74</v>
      </c>
      <c r="U2" s="93"/>
      <c r="V2" s="93"/>
      <c r="W2" s="93"/>
      <c r="X2" s="94">
        <v>40450</v>
      </c>
      <c r="Y2" s="28">
        <f t="shared" ref="Y2:Y5" si="0">SUM(U2:X2)</f>
        <v>40450</v>
      </c>
      <c r="Z2" s="28">
        <v>20000</v>
      </c>
      <c r="AA2" s="95" t="s">
        <v>15</v>
      </c>
      <c r="AB2" s="95" t="s">
        <v>16</v>
      </c>
      <c r="AC2" s="95" t="s">
        <v>16</v>
      </c>
      <c r="AD2" s="95" t="s">
        <v>23</v>
      </c>
      <c r="AE2" s="96" t="s">
        <v>16</v>
      </c>
      <c r="AF2" s="95" t="s">
        <v>69</v>
      </c>
      <c r="AG2" s="97"/>
      <c r="AH2" s="97"/>
      <c r="AI2" s="97">
        <f t="shared" ref="AI2" si="1">SUM(AG2:AH2)</f>
        <v>0</v>
      </c>
      <c r="AJ2" s="97"/>
      <c r="AK2" s="97"/>
      <c r="AL2" s="97"/>
      <c r="AM2" s="97"/>
      <c r="AN2" s="97"/>
      <c r="AO2" s="97"/>
      <c r="AP2" s="97"/>
      <c r="AQ2" s="97"/>
      <c r="AR2" s="97" t="str">
        <f>IF(AQ2=1,10,IF(AQ2=2,10,IF(AQ2=3,15,"")))</f>
        <v/>
      </c>
      <c r="AS2" s="12"/>
      <c r="AT2" s="27" t="str">
        <f>IF(AS2=1,10,IF(AS2=2,5,IF(AS2=3,0,"")))</f>
        <v/>
      </c>
      <c r="AU2" s="97"/>
      <c r="AV2" s="98">
        <f>SUM(AI2,AJ2:AP2,AR2,AT2,AU2)</f>
        <v>0</v>
      </c>
      <c r="AW2" s="85" t="s">
        <v>70</v>
      </c>
      <c r="AX2" s="99">
        <v>46161</v>
      </c>
    </row>
    <row r="3" spans="1:51" s="100" customFormat="1" ht="30" customHeight="1">
      <c r="A3" s="87">
        <v>2</v>
      </c>
      <c r="B3" s="107">
        <v>46108</v>
      </c>
      <c r="C3" s="90" t="s">
        <v>152</v>
      </c>
      <c r="D3" s="108" t="s">
        <v>75</v>
      </c>
      <c r="E3" s="109" t="s">
        <v>76</v>
      </c>
      <c r="F3" s="110" t="s">
        <v>76</v>
      </c>
      <c r="G3" s="111" t="s">
        <v>77</v>
      </c>
      <c r="H3" s="111" t="s">
        <v>78</v>
      </c>
      <c r="I3" s="108">
        <v>61048</v>
      </c>
      <c r="J3" s="108" t="s">
        <v>79</v>
      </c>
      <c r="K3" s="92" t="s">
        <v>80</v>
      </c>
      <c r="L3" s="111" t="s">
        <v>81</v>
      </c>
      <c r="M3" s="111" t="s">
        <v>82</v>
      </c>
      <c r="N3" s="111">
        <v>61043</v>
      </c>
      <c r="O3" s="111" t="s">
        <v>79</v>
      </c>
      <c r="P3" s="111" t="s">
        <v>86</v>
      </c>
      <c r="Q3" s="107">
        <v>45266</v>
      </c>
      <c r="R3" s="108" t="s">
        <v>83</v>
      </c>
      <c r="S3" s="112" t="s">
        <v>84</v>
      </c>
      <c r="T3" s="111">
        <v>3488079760</v>
      </c>
      <c r="U3" s="94">
        <v>6300</v>
      </c>
      <c r="V3" s="94">
        <v>0</v>
      </c>
      <c r="W3" s="94">
        <v>0</v>
      </c>
      <c r="X3" s="94">
        <v>50000</v>
      </c>
      <c r="Y3" s="28">
        <f t="shared" si="0"/>
        <v>56300</v>
      </c>
      <c r="Z3" s="28">
        <f t="shared" ref="Z3:Z9" si="2">Y3*50%</f>
        <v>28150</v>
      </c>
      <c r="AA3" s="95" t="s">
        <v>16</v>
      </c>
      <c r="AB3" s="95" t="s">
        <v>15</v>
      </c>
      <c r="AC3" s="95" t="s">
        <v>16</v>
      </c>
      <c r="AD3" s="95" t="s">
        <v>24</v>
      </c>
      <c r="AE3" s="113" t="s">
        <v>16</v>
      </c>
      <c r="AF3" s="95" t="s">
        <v>85</v>
      </c>
      <c r="AG3" s="97"/>
      <c r="AH3" s="97"/>
      <c r="AI3" s="97">
        <f t="shared" ref="AI3:AI9" si="3">SUM(AG3:AH3)</f>
        <v>0</v>
      </c>
      <c r="AJ3" s="97"/>
      <c r="AK3" s="97"/>
      <c r="AL3" s="97"/>
      <c r="AM3" s="97"/>
      <c r="AN3" s="97"/>
      <c r="AO3" s="97"/>
      <c r="AP3" s="97"/>
      <c r="AQ3" s="97"/>
      <c r="AR3" s="97" t="str">
        <f t="shared" ref="AR3:AR9" si="4">IF(AQ3=1,10,IF(AQ3=2,10,IF(AQ3=3,15,"")))</f>
        <v/>
      </c>
      <c r="AS3" s="105"/>
      <c r="AT3" s="105" t="str">
        <f t="shared" ref="AT3:AT9" si="5">IF(AS3=1,10,IF(AS3=2,5,IF(AS3=3,0,"")))</f>
        <v/>
      </c>
      <c r="AU3" s="97"/>
      <c r="AV3" s="98">
        <f t="shared" ref="AV3:AV9" si="6">SUM(AI3,AJ3:AP3,AR3,AT3,AU3)</f>
        <v>0</v>
      </c>
      <c r="AW3" s="103" t="s">
        <v>147</v>
      </c>
      <c r="AX3" s="99">
        <v>46161</v>
      </c>
    </row>
    <row r="4" spans="1:51" s="125" customFormat="1" ht="30" customHeight="1">
      <c r="A4" s="87">
        <v>3</v>
      </c>
      <c r="B4" s="114">
        <v>46126</v>
      </c>
      <c r="C4" s="118" t="s">
        <v>98</v>
      </c>
      <c r="D4" s="115" t="s">
        <v>88</v>
      </c>
      <c r="E4" s="116" t="s">
        <v>89</v>
      </c>
      <c r="F4" s="117" t="s">
        <v>89</v>
      </c>
      <c r="G4" s="118" t="s">
        <v>90</v>
      </c>
      <c r="H4" s="118" t="s">
        <v>91</v>
      </c>
      <c r="I4" s="115">
        <v>63857</v>
      </c>
      <c r="J4" s="115" t="s">
        <v>71</v>
      </c>
      <c r="K4" s="119" t="s">
        <v>92</v>
      </c>
      <c r="L4" s="118" t="s">
        <v>90</v>
      </c>
      <c r="M4" s="118" t="s">
        <v>93</v>
      </c>
      <c r="N4" s="118">
        <v>63857</v>
      </c>
      <c r="O4" s="118" t="s">
        <v>71</v>
      </c>
      <c r="P4" s="118" t="s">
        <v>94</v>
      </c>
      <c r="Q4" s="120">
        <v>42076</v>
      </c>
      <c r="R4" s="115" t="s">
        <v>95</v>
      </c>
      <c r="S4" s="119" t="s">
        <v>96</v>
      </c>
      <c r="T4" s="118">
        <v>3356052395</v>
      </c>
      <c r="U4" s="94">
        <v>6611.16</v>
      </c>
      <c r="V4" s="94">
        <v>650</v>
      </c>
      <c r="W4" s="94"/>
      <c r="X4" s="94">
        <v>18715.73</v>
      </c>
      <c r="Y4" s="28">
        <f t="shared" si="0"/>
        <v>25976.89</v>
      </c>
      <c r="Z4" s="28">
        <f t="shared" si="2"/>
        <v>12988.445</v>
      </c>
      <c r="AA4" s="96" t="s">
        <v>15</v>
      </c>
      <c r="AB4" s="96" t="s">
        <v>15</v>
      </c>
      <c r="AC4" s="96" t="s">
        <v>16</v>
      </c>
      <c r="AD4" s="96" t="s">
        <v>24</v>
      </c>
      <c r="AE4" s="113" t="s">
        <v>15</v>
      </c>
      <c r="AF4" s="121" t="s">
        <v>97</v>
      </c>
      <c r="AG4" s="122"/>
      <c r="AH4" s="122"/>
      <c r="AI4" s="122">
        <f t="shared" si="3"/>
        <v>0</v>
      </c>
      <c r="AJ4" s="122"/>
      <c r="AK4" s="122"/>
      <c r="AL4" s="122"/>
      <c r="AM4" s="122"/>
      <c r="AN4" s="122"/>
      <c r="AO4" s="122"/>
      <c r="AP4" s="122"/>
      <c r="AQ4" s="122"/>
      <c r="AR4" s="122" t="str">
        <f t="shared" si="4"/>
        <v/>
      </c>
      <c r="AS4" s="105"/>
      <c r="AT4" s="105" t="str">
        <f t="shared" si="5"/>
        <v/>
      </c>
      <c r="AU4" s="122"/>
      <c r="AV4" s="123">
        <f t="shared" si="6"/>
        <v>0</v>
      </c>
      <c r="AW4" s="103" t="s">
        <v>147</v>
      </c>
      <c r="AX4" s="124">
        <v>46161</v>
      </c>
    </row>
    <row r="5" spans="1:51" s="10" customFormat="1" ht="71.25" customHeight="1">
      <c r="A5" s="87">
        <v>4</v>
      </c>
      <c r="B5" s="144">
        <v>46149</v>
      </c>
      <c r="C5" s="143" t="s">
        <v>101</v>
      </c>
      <c r="D5" s="137" t="s">
        <v>61</v>
      </c>
      <c r="E5" s="116" t="s">
        <v>143</v>
      </c>
      <c r="F5" s="173">
        <v>144590429</v>
      </c>
      <c r="G5" s="138" t="s">
        <v>99</v>
      </c>
      <c r="H5" s="138" t="s">
        <v>102</v>
      </c>
      <c r="I5" s="137">
        <v>60022</v>
      </c>
      <c r="J5" s="137" t="s">
        <v>73</v>
      </c>
      <c r="K5" s="174" t="s">
        <v>103</v>
      </c>
      <c r="L5" s="138" t="s">
        <v>99</v>
      </c>
      <c r="M5" s="138" t="s">
        <v>102</v>
      </c>
      <c r="N5" s="138">
        <v>60022</v>
      </c>
      <c r="O5" s="138" t="s">
        <v>73</v>
      </c>
      <c r="P5" s="138">
        <v>24155</v>
      </c>
      <c r="Q5" s="136">
        <v>26416</v>
      </c>
      <c r="R5" s="137" t="s">
        <v>104</v>
      </c>
      <c r="S5" s="139" t="s">
        <v>100</v>
      </c>
      <c r="T5" s="138">
        <v>3491771175</v>
      </c>
      <c r="U5" s="94"/>
      <c r="V5" s="94"/>
      <c r="W5" s="94"/>
      <c r="X5" s="94">
        <v>230000</v>
      </c>
      <c r="Y5" s="28">
        <f t="shared" si="0"/>
        <v>230000</v>
      </c>
      <c r="Z5" s="28">
        <v>20000</v>
      </c>
      <c r="AA5" s="140" t="s">
        <v>15</v>
      </c>
      <c r="AB5" s="140" t="s">
        <v>16</v>
      </c>
      <c r="AC5" s="140" t="s">
        <v>16</v>
      </c>
      <c r="AD5" s="140" t="s">
        <v>23</v>
      </c>
      <c r="AE5" s="133" t="s">
        <v>16</v>
      </c>
      <c r="AF5" s="140">
        <v>237010</v>
      </c>
      <c r="AG5" s="97"/>
      <c r="AH5" s="97"/>
      <c r="AI5" s="97">
        <f t="shared" si="3"/>
        <v>0</v>
      </c>
      <c r="AJ5" s="97"/>
      <c r="AK5" s="97"/>
      <c r="AL5" s="97"/>
      <c r="AM5" s="97"/>
      <c r="AN5" s="97"/>
      <c r="AO5" s="97"/>
      <c r="AP5" s="97"/>
      <c r="AQ5" s="97"/>
      <c r="AR5" s="97" t="str">
        <f t="shared" si="4"/>
        <v/>
      </c>
      <c r="AS5" s="106"/>
      <c r="AT5" s="106" t="str">
        <f t="shared" si="5"/>
        <v/>
      </c>
      <c r="AU5" s="97"/>
      <c r="AV5" s="98">
        <f t="shared" si="6"/>
        <v>0</v>
      </c>
      <c r="AW5" s="104" t="s">
        <v>155</v>
      </c>
    </row>
    <row r="6" spans="1:51" s="100" customFormat="1" ht="75" customHeight="1">
      <c r="A6" s="87">
        <v>5</v>
      </c>
      <c r="B6" s="136">
        <v>46152</v>
      </c>
      <c r="C6" s="143" t="s">
        <v>105</v>
      </c>
      <c r="D6" s="137" t="s">
        <v>87</v>
      </c>
      <c r="E6" s="116" t="s">
        <v>106</v>
      </c>
      <c r="F6" s="137" t="s">
        <v>107</v>
      </c>
      <c r="G6" s="138" t="s">
        <v>108</v>
      </c>
      <c r="H6" s="138" t="s">
        <v>109</v>
      </c>
      <c r="I6" s="137">
        <v>63821</v>
      </c>
      <c r="J6" s="137" t="s">
        <v>71</v>
      </c>
      <c r="K6" s="139" t="s">
        <v>110</v>
      </c>
      <c r="L6" s="138" t="s">
        <v>111</v>
      </c>
      <c r="M6" s="138" t="s">
        <v>112</v>
      </c>
      <c r="N6" s="138">
        <v>63821</v>
      </c>
      <c r="O6" s="138" t="s">
        <v>71</v>
      </c>
      <c r="P6" s="138" t="s">
        <v>113</v>
      </c>
      <c r="Q6" s="136">
        <v>45391</v>
      </c>
      <c r="R6" s="137" t="s">
        <v>114</v>
      </c>
      <c r="S6" s="139" t="s">
        <v>115</v>
      </c>
      <c r="T6" s="138">
        <v>3471943730</v>
      </c>
      <c r="U6" s="94"/>
      <c r="V6" s="94"/>
      <c r="W6" s="94"/>
      <c r="X6" s="94">
        <v>3420</v>
      </c>
      <c r="Y6" s="28">
        <v>3420</v>
      </c>
      <c r="Z6" s="28">
        <f t="shared" si="2"/>
        <v>1710</v>
      </c>
      <c r="AA6" s="140" t="s">
        <v>15</v>
      </c>
      <c r="AB6" s="140" t="s">
        <v>16</v>
      </c>
      <c r="AC6" s="140" t="s">
        <v>15</v>
      </c>
      <c r="AD6" s="140" t="s">
        <v>23</v>
      </c>
      <c r="AE6" s="133" t="s">
        <v>16</v>
      </c>
      <c r="AF6" s="140" t="s">
        <v>72</v>
      </c>
      <c r="AG6" s="97"/>
      <c r="AH6" s="97"/>
      <c r="AI6" s="97">
        <f t="shared" si="3"/>
        <v>0</v>
      </c>
      <c r="AJ6" s="97"/>
      <c r="AK6" s="97"/>
      <c r="AL6" s="97"/>
      <c r="AM6" s="97"/>
      <c r="AN6" s="97"/>
      <c r="AO6" s="97"/>
      <c r="AP6" s="97"/>
      <c r="AQ6" s="97"/>
      <c r="AR6" s="97" t="str">
        <f t="shared" si="4"/>
        <v/>
      </c>
      <c r="AS6" s="106"/>
      <c r="AT6" s="106"/>
      <c r="AU6" s="97"/>
      <c r="AV6" s="98"/>
      <c r="AW6" s="104" t="s">
        <v>153</v>
      </c>
      <c r="AX6" s="100" t="s">
        <v>157</v>
      </c>
    </row>
    <row r="7" spans="1:51" s="135" customFormat="1" ht="30" customHeight="1">
      <c r="A7" s="87">
        <v>6</v>
      </c>
      <c r="B7" s="126">
        <v>46153</v>
      </c>
      <c r="C7" s="142" t="s">
        <v>116</v>
      </c>
      <c r="D7" s="127" t="s">
        <v>117</v>
      </c>
      <c r="E7" s="116" t="s">
        <v>144</v>
      </c>
      <c r="F7" s="127" t="s">
        <v>118</v>
      </c>
      <c r="G7" s="128" t="s">
        <v>119</v>
      </c>
      <c r="H7" s="128" t="s">
        <v>120</v>
      </c>
      <c r="I7" s="127">
        <v>61041</v>
      </c>
      <c r="J7" s="127" t="s">
        <v>79</v>
      </c>
      <c r="K7" s="129" t="s">
        <v>121</v>
      </c>
      <c r="L7" s="128" t="s">
        <v>122</v>
      </c>
      <c r="M7" s="128" t="s">
        <v>120</v>
      </c>
      <c r="N7" s="128">
        <v>61041</v>
      </c>
      <c r="O7" s="128" t="s">
        <v>79</v>
      </c>
      <c r="P7" s="128" t="s">
        <v>127</v>
      </c>
      <c r="Q7" s="130">
        <v>39905</v>
      </c>
      <c r="R7" s="127" t="s">
        <v>123</v>
      </c>
      <c r="S7" s="129" t="s">
        <v>124</v>
      </c>
      <c r="T7" s="131" t="s">
        <v>125</v>
      </c>
      <c r="U7" s="94">
        <f>5180+5650</f>
        <v>10830</v>
      </c>
      <c r="V7" s="94"/>
      <c r="W7" s="94"/>
      <c r="X7" s="94">
        <v>50000</v>
      </c>
      <c r="Y7" s="28">
        <f t="shared" ref="Y7" si="7">SUM(U7:X7)</f>
        <v>60830</v>
      </c>
      <c r="Z7" s="28">
        <f t="shared" si="2"/>
        <v>30415</v>
      </c>
      <c r="AA7" s="132" t="s">
        <v>15</v>
      </c>
      <c r="AB7" s="132" t="s">
        <v>16</v>
      </c>
      <c r="AC7" s="132" t="s">
        <v>16</v>
      </c>
      <c r="AD7" s="132" t="s">
        <v>24</v>
      </c>
      <c r="AE7" s="133" t="s">
        <v>15</v>
      </c>
      <c r="AF7" s="132" t="s">
        <v>126</v>
      </c>
      <c r="AG7" s="105"/>
      <c r="AH7" s="105"/>
      <c r="AI7" s="97">
        <f t="shared" si="3"/>
        <v>0</v>
      </c>
      <c r="AJ7" s="105"/>
      <c r="AK7" s="105"/>
      <c r="AL7" s="105"/>
      <c r="AM7" s="105"/>
      <c r="AN7" s="105"/>
      <c r="AO7" s="105"/>
      <c r="AP7" s="105"/>
      <c r="AQ7" s="105"/>
      <c r="AR7" s="97" t="str">
        <f t="shared" si="4"/>
        <v/>
      </c>
      <c r="AS7" s="106"/>
      <c r="AT7" s="106" t="str">
        <f t="shared" si="5"/>
        <v/>
      </c>
      <c r="AU7" s="105"/>
      <c r="AV7" s="98">
        <f t="shared" si="6"/>
        <v>0</v>
      </c>
      <c r="AW7" s="145" t="s">
        <v>147</v>
      </c>
      <c r="AX7" s="134">
        <v>46161</v>
      </c>
    </row>
    <row r="8" spans="1:51" s="135" customFormat="1" ht="30" customHeight="1">
      <c r="A8" s="87">
        <v>7</v>
      </c>
      <c r="B8" s="136">
        <v>46153</v>
      </c>
      <c r="C8" s="143" t="s">
        <v>128</v>
      </c>
      <c r="D8" s="137" t="s">
        <v>87</v>
      </c>
      <c r="E8" s="116" t="s">
        <v>145</v>
      </c>
      <c r="F8" s="137" t="s">
        <v>129</v>
      </c>
      <c r="G8" s="138" t="s">
        <v>130</v>
      </c>
      <c r="H8" s="138" t="s">
        <v>131</v>
      </c>
      <c r="I8" s="137">
        <v>61029</v>
      </c>
      <c r="J8" s="137" t="s">
        <v>79</v>
      </c>
      <c r="K8" s="139" t="s">
        <v>132</v>
      </c>
      <c r="L8" s="138" t="s">
        <v>130</v>
      </c>
      <c r="M8" s="138" t="s">
        <v>131</v>
      </c>
      <c r="N8" s="138">
        <v>61029</v>
      </c>
      <c r="O8" s="138" t="s">
        <v>79</v>
      </c>
      <c r="P8" s="138"/>
      <c r="Q8" s="136">
        <v>46153</v>
      </c>
      <c r="R8" s="137" t="s">
        <v>133</v>
      </c>
      <c r="S8" s="139" t="s">
        <v>134</v>
      </c>
      <c r="T8" s="138">
        <v>3349572663</v>
      </c>
      <c r="U8" s="94">
        <v>30000</v>
      </c>
      <c r="V8" s="94">
        <v>1000</v>
      </c>
      <c r="W8" s="94">
        <v>3000</v>
      </c>
      <c r="X8" s="94">
        <v>2000</v>
      </c>
      <c r="Y8" s="28">
        <f t="shared" ref="Y8:Y9" si="8">SUM(U8:X8)</f>
        <v>36000</v>
      </c>
      <c r="Z8" s="28">
        <f t="shared" si="2"/>
        <v>18000</v>
      </c>
      <c r="AA8" s="140" t="s">
        <v>15</v>
      </c>
      <c r="AB8" s="140" t="s">
        <v>16</v>
      </c>
      <c r="AC8" s="140" t="s">
        <v>16</v>
      </c>
      <c r="AD8" s="140" t="s">
        <v>23</v>
      </c>
      <c r="AE8" s="133" t="s">
        <v>16</v>
      </c>
      <c r="AF8" s="140">
        <v>16</v>
      </c>
      <c r="AG8" s="105"/>
      <c r="AH8" s="105"/>
      <c r="AI8" s="97">
        <f t="shared" si="3"/>
        <v>0</v>
      </c>
      <c r="AJ8" s="105"/>
      <c r="AK8" s="105"/>
      <c r="AL8" s="105"/>
      <c r="AM8" s="105"/>
      <c r="AN8" s="105"/>
      <c r="AO8" s="105"/>
      <c r="AP8" s="105"/>
      <c r="AQ8" s="105"/>
      <c r="AR8" s="97" t="str">
        <f t="shared" si="4"/>
        <v/>
      </c>
      <c r="AS8" s="106"/>
      <c r="AT8" s="106" t="str">
        <f t="shared" si="5"/>
        <v/>
      </c>
      <c r="AU8" s="105"/>
      <c r="AV8" s="98">
        <f t="shared" si="6"/>
        <v>0</v>
      </c>
      <c r="AW8" s="145" t="s">
        <v>148</v>
      </c>
      <c r="AX8" s="141">
        <v>46161</v>
      </c>
    </row>
    <row r="9" spans="1:51" s="163" customFormat="1" ht="150">
      <c r="A9" s="87">
        <v>8</v>
      </c>
      <c r="B9" s="146">
        <v>46153</v>
      </c>
      <c r="C9" s="147" t="s">
        <v>135</v>
      </c>
      <c r="D9" s="148" t="s">
        <v>117</v>
      </c>
      <c r="E9" s="149" t="s">
        <v>146</v>
      </c>
      <c r="F9" s="148" t="s">
        <v>136</v>
      </c>
      <c r="G9" s="150" t="s">
        <v>137</v>
      </c>
      <c r="H9" s="150" t="s">
        <v>138</v>
      </c>
      <c r="I9" s="148">
        <v>63833</v>
      </c>
      <c r="J9" s="148" t="s">
        <v>139</v>
      </c>
      <c r="K9" s="150" t="s">
        <v>140</v>
      </c>
      <c r="L9" s="150" t="s">
        <v>137</v>
      </c>
      <c r="M9" s="151" t="s">
        <v>141</v>
      </c>
      <c r="N9" s="150">
        <v>63833</v>
      </c>
      <c r="O9" s="152" t="s">
        <v>139</v>
      </c>
      <c r="P9" s="150" t="s">
        <v>142</v>
      </c>
      <c r="Q9" s="153">
        <v>41688</v>
      </c>
      <c r="R9" s="148" t="s">
        <v>135</v>
      </c>
      <c r="S9" s="150" t="s">
        <v>140</v>
      </c>
      <c r="T9" s="154"/>
      <c r="U9" s="94">
        <v>28790.82</v>
      </c>
      <c r="V9" s="94"/>
      <c r="W9" s="94"/>
      <c r="X9" s="94">
        <v>36959.01</v>
      </c>
      <c r="Y9" s="155">
        <f t="shared" si="8"/>
        <v>65749.83</v>
      </c>
      <c r="Z9" s="155">
        <f t="shared" si="2"/>
        <v>32874.915000000001</v>
      </c>
      <c r="AA9" s="156" t="s">
        <v>15</v>
      </c>
      <c r="AB9" s="156" t="s">
        <v>16</v>
      </c>
      <c r="AC9" s="156" t="s">
        <v>16</v>
      </c>
      <c r="AD9" s="156" t="s">
        <v>24</v>
      </c>
      <c r="AE9" s="157" t="s">
        <v>15</v>
      </c>
      <c r="AF9" s="158">
        <v>3.75210648148148</v>
      </c>
      <c r="AG9" s="159"/>
      <c r="AH9" s="159"/>
      <c r="AI9" s="160">
        <f t="shared" si="3"/>
        <v>0</v>
      </c>
      <c r="AJ9" s="159"/>
      <c r="AK9" s="159"/>
      <c r="AL9" s="159"/>
      <c r="AM9" s="159"/>
      <c r="AN9" s="159"/>
      <c r="AO9" s="159"/>
      <c r="AP9" s="159"/>
      <c r="AQ9" s="159"/>
      <c r="AR9" s="160" t="str">
        <f t="shared" si="4"/>
        <v/>
      </c>
      <c r="AS9" s="106"/>
      <c r="AT9" s="106" t="str">
        <f t="shared" si="5"/>
        <v/>
      </c>
      <c r="AU9" s="159"/>
      <c r="AV9" s="161">
        <f t="shared" si="6"/>
        <v>0</v>
      </c>
      <c r="AW9" s="104" t="s">
        <v>154</v>
      </c>
      <c r="AX9" s="162" t="s">
        <v>150</v>
      </c>
      <c r="AY9" s="151" t="s">
        <v>156</v>
      </c>
    </row>
    <row r="10" spans="1:51" s="30" customFormat="1" ht="23.25" customHeight="1">
      <c r="A10" s="29"/>
      <c r="E10" s="31"/>
      <c r="F10" s="32"/>
      <c r="Q10" s="33"/>
      <c r="R10" s="34"/>
      <c r="U10" s="35"/>
      <c r="V10" s="35"/>
      <c r="W10" s="35"/>
      <c r="X10" s="35"/>
      <c r="Y10" s="36"/>
      <c r="Z10" s="36">
        <f>SUM(Z2:Z9)</f>
        <v>164138.36000000002</v>
      </c>
      <c r="AA10" s="37"/>
      <c r="AB10" s="37"/>
      <c r="AC10" s="37"/>
      <c r="AE10" s="38"/>
      <c r="AG10" s="39"/>
      <c r="AH10" s="39"/>
      <c r="AI10" s="40"/>
      <c r="AJ10" s="39"/>
      <c r="AK10" s="39"/>
      <c r="AL10" s="39"/>
      <c r="AM10" s="39"/>
      <c r="AN10" s="39"/>
      <c r="AO10" s="39"/>
      <c r="AP10" s="39"/>
      <c r="AQ10" s="39"/>
      <c r="AR10" s="40"/>
      <c r="AS10" s="39"/>
      <c r="AT10" s="41"/>
      <c r="AU10" s="39"/>
      <c r="AV10" s="42"/>
      <c r="AW10" s="43"/>
    </row>
    <row r="11" spans="1:51" s="44" customFormat="1" ht="30" customHeight="1">
      <c r="A11" s="29"/>
      <c r="C11" s="45"/>
      <c r="D11" s="45"/>
      <c r="E11" s="31"/>
      <c r="F11" s="46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3"/>
      <c r="R11" s="30"/>
      <c r="S11" s="30"/>
      <c r="T11" s="30"/>
      <c r="U11" s="35"/>
      <c r="V11" s="35"/>
      <c r="W11" s="35"/>
      <c r="X11" s="35"/>
      <c r="Y11" s="36"/>
      <c r="Z11" s="36"/>
      <c r="AA11" s="37"/>
      <c r="AB11" s="37"/>
      <c r="AC11" s="37"/>
      <c r="AD11" s="30"/>
      <c r="AE11" s="38"/>
      <c r="AF11" s="30"/>
      <c r="AG11" s="47"/>
      <c r="AH11" s="47"/>
      <c r="AI11" s="40"/>
      <c r="AJ11" s="47"/>
      <c r="AK11" s="47"/>
      <c r="AL11" s="47"/>
      <c r="AM11" s="47"/>
      <c r="AN11" s="47"/>
      <c r="AO11" s="47"/>
      <c r="AP11" s="47"/>
      <c r="AQ11" s="47"/>
      <c r="AR11" s="40"/>
      <c r="AS11" s="47"/>
      <c r="AT11" s="41"/>
      <c r="AU11" s="47"/>
      <c r="AV11" s="42"/>
    </row>
    <row r="12" spans="1:51" s="30" customFormat="1" ht="30" customHeight="1">
      <c r="A12" s="29"/>
      <c r="E12" s="32"/>
      <c r="F12" s="32"/>
      <c r="Q12" s="33"/>
      <c r="U12" s="35"/>
      <c r="V12" s="35"/>
      <c r="W12" s="35"/>
      <c r="X12" s="35"/>
      <c r="Y12" s="36"/>
      <c r="Z12" s="36"/>
      <c r="AA12" s="48"/>
      <c r="AB12" s="48"/>
      <c r="AC12" s="37"/>
      <c r="AE12" s="37"/>
      <c r="AG12" s="49"/>
      <c r="AH12" s="49"/>
      <c r="AI12" s="40"/>
      <c r="AJ12" s="49"/>
      <c r="AK12" s="49"/>
      <c r="AL12" s="49"/>
      <c r="AM12" s="49"/>
      <c r="AN12" s="49"/>
      <c r="AO12" s="49"/>
      <c r="AP12" s="49"/>
      <c r="AQ12" s="49"/>
      <c r="AR12" s="40"/>
      <c r="AS12" s="49"/>
      <c r="AT12" s="41"/>
      <c r="AU12" s="49"/>
      <c r="AV12" s="42"/>
      <c r="AW12" s="50"/>
    </row>
    <row r="13" spans="1:51" s="44" customFormat="1" ht="30" customHeight="1">
      <c r="A13" s="29"/>
      <c r="B13" s="33"/>
      <c r="C13" s="51"/>
      <c r="D13" s="30"/>
      <c r="E13" s="32"/>
      <c r="F13" s="32"/>
      <c r="G13" s="30"/>
      <c r="H13" s="30"/>
      <c r="I13" s="30"/>
      <c r="J13" s="30"/>
      <c r="K13" s="52"/>
      <c r="L13" s="30"/>
      <c r="M13" s="30"/>
      <c r="N13" s="30"/>
      <c r="O13" s="30"/>
      <c r="P13" s="30"/>
      <c r="Q13" s="30"/>
      <c r="R13" s="45"/>
      <c r="S13" s="53"/>
      <c r="T13" s="30"/>
      <c r="U13" s="35"/>
      <c r="V13" s="35"/>
      <c r="W13" s="35"/>
      <c r="X13" s="35"/>
      <c r="Y13" s="36"/>
      <c r="Z13" s="36"/>
      <c r="AA13" s="37"/>
      <c r="AB13" s="37"/>
      <c r="AC13" s="37"/>
      <c r="AD13" s="30"/>
      <c r="AE13" s="38"/>
      <c r="AF13" s="30"/>
      <c r="AG13" s="47"/>
      <c r="AH13" s="47"/>
      <c r="AI13" s="40"/>
      <c r="AJ13" s="47"/>
      <c r="AK13" s="47"/>
      <c r="AL13" s="47"/>
      <c r="AM13" s="47"/>
      <c r="AN13" s="47"/>
      <c r="AO13" s="47"/>
      <c r="AP13" s="47"/>
      <c r="AQ13" s="47"/>
      <c r="AR13" s="40"/>
      <c r="AS13" s="47"/>
      <c r="AT13" s="41"/>
      <c r="AU13" s="47"/>
      <c r="AV13" s="42"/>
    </row>
    <row r="14" spans="1:51" s="30" customFormat="1" ht="30" customHeight="1">
      <c r="A14" s="29"/>
      <c r="C14" s="45"/>
      <c r="E14" s="32"/>
      <c r="F14" s="46"/>
      <c r="Q14" s="33"/>
      <c r="S14" s="52"/>
      <c r="U14" s="35"/>
      <c r="V14" s="35"/>
      <c r="W14" s="35"/>
      <c r="X14" s="35"/>
      <c r="Y14" s="36"/>
      <c r="Z14" s="36"/>
      <c r="AA14" s="37"/>
      <c r="AB14" s="37"/>
      <c r="AC14" s="37"/>
      <c r="AE14" s="38"/>
      <c r="AG14" s="49"/>
      <c r="AH14" s="49"/>
      <c r="AI14" s="40"/>
      <c r="AJ14" s="49"/>
      <c r="AK14" s="49"/>
      <c r="AL14" s="49"/>
      <c r="AM14" s="49"/>
      <c r="AN14" s="49"/>
      <c r="AO14" s="49"/>
      <c r="AP14" s="49"/>
      <c r="AQ14" s="49"/>
      <c r="AR14" s="40"/>
      <c r="AS14" s="49"/>
      <c r="AT14" s="41"/>
      <c r="AU14" s="49"/>
      <c r="AV14" s="42"/>
    </row>
    <row r="15" spans="1:51" s="30" customFormat="1" ht="30" customHeight="1">
      <c r="A15" s="29"/>
      <c r="B15" s="33"/>
      <c r="E15" s="32"/>
      <c r="F15" s="46"/>
      <c r="H15" s="45"/>
      <c r="Q15" s="33"/>
      <c r="S15" s="52"/>
      <c r="U15" s="35"/>
      <c r="V15" s="35"/>
      <c r="W15" s="35"/>
      <c r="X15" s="35"/>
      <c r="Y15" s="36"/>
      <c r="Z15" s="36"/>
      <c r="AA15" s="37"/>
      <c r="AB15" s="37"/>
      <c r="AC15" s="37"/>
      <c r="AE15" s="38"/>
      <c r="AG15" s="49"/>
      <c r="AH15" s="49"/>
      <c r="AI15" s="40"/>
      <c r="AJ15" s="49"/>
      <c r="AK15" s="49"/>
      <c r="AL15" s="49"/>
      <c r="AM15" s="49"/>
      <c r="AN15" s="49"/>
      <c r="AO15" s="49"/>
      <c r="AP15" s="49"/>
      <c r="AQ15" s="49"/>
      <c r="AR15" s="40"/>
      <c r="AS15" s="49"/>
      <c r="AT15" s="41"/>
      <c r="AU15" s="49"/>
      <c r="AV15" s="42"/>
      <c r="AW15" s="50"/>
    </row>
    <row r="16" spans="1:51" s="30" customFormat="1" ht="30" customHeight="1">
      <c r="A16" s="29"/>
      <c r="B16" s="33"/>
      <c r="C16" s="45"/>
      <c r="D16" s="45"/>
      <c r="E16" s="54"/>
      <c r="F16" s="55"/>
      <c r="H16" s="45"/>
      <c r="M16" s="45"/>
      <c r="Q16" s="33"/>
      <c r="R16" s="45"/>
      <c r="S16" s="45"/>
      <c r="U16" s="35"/>
      <c r="V16" s="35"/>
      <c r="W16" s="35"/>
      <c r="X16" s="35"/>
      <c r="Y16" s="36"/>
      <c r="Z16" s="36"/>
      <c r="AA16" s="37"/>
      <c r="AB16" s="37"/>
      <c r="AC16" s="37"/>
      <c r="AD16" s="46"/>
      <c r="AE16" s="56"/>
      <c r="AG16" s="49"/>
      <c r="AH16" s="49"/>
      <c r="AI16" s="40"/>
      <c r="AJ16" s="49"/>
      <c r="AK16" s="49"/>
      <c r="AL16" s="49"/>
      <c r="AM16" s="49"/>
      <c r="AN16" s="49"/>
      <c r="AO16" s="49"/>
      <c r="AP16" s="49"/>
      <c r="AQ16" s="49"/>
      <c r="AR16" s="40"/>
      <c r="AS16" s="49"/>
      <c r="AT16" s="41"/>
      <c r="AU16" s="49"/>
      <c r="AV16" s="42"/>
      <c r="AW16" s="50"/>
    </row>
    <row r="17" spans="1:49" s="30" customFormat="1" ht="30" customHeight="1">
      <c r="A17" s="29"/>
      <c r="B17" s="33"/>
      <c r="E17" s="32"/>
      <c r="Q17" s="33"/>
      <c r="U17" s="35"/>
      <c r="V17" s="35"/>
      <c r="W17" s="35"/>
      <c r="X17" s="35"/>
      <c r="Y17" s="36"/>
      <c r="Z17" s="36"/>
      <c r="AA17" s="37"/>
      <c r="AB17" s="37"/>
      <c r="AC17" s="37"/>
      <c r="AE17" s="37"/>
      <c r="AG17" s="49"/>
      <c r="AH17" s="49"/>
      <c r="AI17" s="40"/>
      <c r="AJ17" s="49"/>
      <c r="AK17" s="49"/>
      <c r="AL17" s="49"/>
      <c r="AM17" s="49"/>
      <c r="AN17" s="49"/>
      <c r="AO17" s="49"/>
      <c r="AP17" s="49"/>
      <c r="AQ17" s="49"/>
      <c r="AR17" s="40"/>
      <c r="AS17" s="49"/>
      <c r="AT17" s="41"/>
      <c r="AU17" s="49"/>
      <c r="AV17" s="42"/>
    </row>
    <row r="18" spans="1:49" s="57" customFormat="1" ht="30" customHeight="1">
      <c r="A18" s="29"/>
      <c r="C18" s="58"/>
      <c r="D18" s="58"/>
      <c r="E18" s="58"/>
      <c r="F18" s="58"/>
      <c r="G18" s="58"/>
      <c r="H18" s="58"/>
      <c r="I18" s="58"/>
      <c r="J18" s="58"/>
      <c r="K18" s="59"/>
      <c r="M18" s="58"/>
      <c r="Q18" s="60"/>
      <c r="S18" s="61"/>
      <c r="U18" s="35"/>
      <c r="V18" s="35"/>
      <c r="W18" s="35"/>
      <c r="X18" s="35"/>
      <c r="Y18" s="36"/>
      <c r="Z18" s="36"/>
      <c r="AA18" s="62"/>
      <c r="AB18" s="62"/>
      <c r="AC18" s="62"/>
      <c r="AE18" s="63"/>
      <c r="AG18" s="39"/>
      <c r="AH18" s="39"/>
      <c r="AI18" s="40"/>
      <c r="AJ18" s="39"/>
      <c r="AK18" s="39"/>
      <c r="AL18" s="39"/>
      <c r="AM18" s="39"/>
      <c r="AN18" s="39"/>
      <c r="AO18" s="39"/>
      <c r="AP18" s="39"/>
      <c r="AQ18" s="39"/>
      <c r="AR18" s="40"/>
      <c r="AS18" s="39"/>
      <c r="AT18" s="41"/>
      <c r="AU18" s="39"/>
      <c r="AV18" s="42"/>
      <c r="AW18" s="50"/>
    </row>
    <row r="19" spans="1:49" s="30" customFormat="1" ht="30" customHeight="1">
      <c r="A19" s="29"/>
      <c r="B19" s="64"/>
      <c r="C19" s="65"/>
      <c r="D19" s="66"/>
      <c r="E19" s="67"/>
      <c r="F19" s="46"/>
      <c r="G19" s="37"/>
      <c r="H19" s="37"/>
      <c r="I19" s="37"/>
      <c r="K19" s="68"/>
      <c r="N19" s="37"/>
      <c r="P19" s="37"/>
      <c r="Q19" s="64"/>
      <c r="R19" s="66"/>
      <c r="S19" s="53"/>
      <c r="T19" s="67"/>
      <c r="U19" s="35"/>
      <c r="V19" s="35"/>
      <c r="W19" s="35"/>
      <c r="X19" s="35"/>
      <c r="Y19" s="36"/>
      <c r="Z19" s="36"/>
      <c r="AA19" s="48"/>
      <c r="AB19" s="37"/>
      <c r="AC19" s="37"/>
      <c r="AE19" s="38"/>
      <c r="AF19" s="37"/>
      <c r="AG19" s="49"/>
      <c r="AH19" s="49"/>
      <c r="AI19" s="40"/>
      <c r="AJ19" s="49"/>
      <c r="AK19" s="49"/>
      <c r="AL19" s="49"/>
      <c r="AM19" s="49"/>
      <c r="AN19" s="49"/>
      <c r="AO19" s="49"/>
      <c r="AP19" s="49"/>
      <c r="AQ19" s="49"/>
      <c r="AR19" s="40"/>
      <c r="AS19" s="49"/>
      <c r="AT19" s="41"/>
      <c r="AU19" s="49"/>
      <c r="AV19" s="42"/>
      <c r="AW19" s="50"/>
    </row>
    <row r="20" spans="1:49" s="57" customFormat="1" ht="30" customHeight="1">
      <c r="A20" s="29"/>
      <c r="B20" s="60"/>
      <c r="C20" s="58"/>
      <c r="E20" s="69"/>
      <c r="F20" s="69"/>
      <c r="H20" s="69"/>
      <c r="K20" s="69"/>
      <c r="M20" s="69"/>
      <c r="Q20" s="60"/>
      <c r="R20" s="58"/>
      <c r="S20" s="61"/>
      <c r="U20" s="35"/>
      <c r="V20" s="35"/>
      <c r="W20" s="35"/>
      <c r="X20" s="35"/>
      <c r="Y20" s="36"/>
      <c r="Z20" s="36"/>
      <c r="AA20" s="62"/>
      <c r="AB20" s="62"/>
      <c r="AC20" s="62"/>
      <c r="AE20" s="63"/>
      <c r="AG20" s="39"/>
      <c r="AH20" s="39"/>
      <c r="AI20" s="40"/>
      <c r="AJ20" s="39"/>
      <c r="AK20" s="39"/>
      <c r="AL20" s="39"/>
      <c r="AM20" s="39"/>
      <c r="AN20" s="39"/>
      <c r="AO20" s="39"/>
      <c r="AP20" s="39"/>
      <c r="AQ20" s="39"/>
      <c r="AR20" s="40"/>
      <c r="AS20" s="39"/>
      <c r="AT20" s="41"/>
      <c r="AU20" s="39"/>
      <c r="AV20" s="42"/>
      <c r="AW20" s="50"/>
    </row>
    <row r="21" spans="1:49" s="30" customFormat="1" ht="30" customHeight="1">
      <c r="A21" s="29"/>
      <c r="B21" s="70"/>
      <c r="C21" s="71"/>
      <c r="D21" s="71"/>
      <c r="E21" s="71"/>
      <c r="F21" s="71"/>
      <c r="G21" s="71"/>
      <c r="H21" s="71"/>
      <c r="I21" s="71"/>
      <c r="J21" s="71"/>
      <c r="K21" s="72"/>
      <c r="L21" s="71"/>
      <c r="M21" s="71"/>
      <c r="N21" s="71"/>
      <c r="O21" s="71"/>
      <c r="P21" s="71"/>
      <c r="Q21" s="70"/>
      <c r="R21" s="71"/>
      <c r="S21" s="72"/>
      <c r="T21" s="71"/>
      <c r="U21" s="35"/>
      <c r="V21" s="35"/>
      <c r="W21" s="35"/>
      <c r="X21" s="35"/>
      <c r="Y21" s="36"/>
      <c r="Z21" s="36"/>
      <c r="AA21" s="73"/>
      <c r="AB21" s="74"/>
      <c r="AC21" s="74"/>
      <c r="AD21" s="74"/>
      <c r="AE21" s="38"/>
      <c r="AF21" s="71"/>
      <c r="AG21" s="49"/>
      <c r="AH21" s="49"/>
      <c r="AI21" s="40"/>
      <c r="AJ21" s="49"/>
      <c r="AK21" s="49"/>
      <c r="AL21" s="49"/>
      <c r="AM21" s="49"/>
      <c r="AN21" s="49"/>
      <c r="AO21" s="49"/>
      <c r="AP21" s="49"/>
      <c r="AQ21" s="49"/>
      <c r="AR21" s="40"/>
      <c r="AS21" s="49"/>
      <c r="AT21" s="41"/>
      <c r="AU21" s="49"/>
      <c r="AV21" s="42"/>
      <c r="AW21" s="45"/>
    </row>
    <row r="22" spans="1:49" s="30" customFormat="1" ht="30" customHeight="1">
      <c r="A22" s="29"/>
      <c r="B22" s="75"/>
      <c r="C22" s="76"/>
      <c r="D22" s="76"/>
      <c r="E22" s="77"/>
      <c r="F22" s="76"/>
      <c r="G22" s="76"/>
      <c r="H22" s="76"/>
      <c r="I22" s="76"/>
      <c r="J22" s="76"/>
      <c r="K22" s="78"/>
      <c r="L22" s="76"/>
      <c r="M22" s="76"/>
      <c r="N22" s="76"/>
      <c r="O22" s="76"/>
      <c r="P22" s="76"/>
      <c r="Q22" s="75"/>
      <c r="R22" s="76"/>
      <c r="S22" s="78"/>
      <c r="T22" s="76"/>
      <c r="U22" s="35"/>
      <c r="V22" s="35"/>
      <c r="W22" s="35"/>
      <c r="X22" s="35"/>
      <c r="Y22" s="36"/>
      <c r="Z22" s="36"/>
      <c r="AA22" s="79"/>
      <c r="AB22" s="79"/>
      <c r="AC22" s="79"/>
      <c r="AD22" s="76"/>
      <c r="AE22" s="38"/>
      <c r="AF22" s="76"/>
      <c r="AG22" s="49"/>
      <c r="AH22" s="49"/>
      <c r="AI22" s="40"/>
      <c r="AJ22" s="49"/>
      <c r="AK22" s="49"/>
      <c r="AL22" s="49"/>
      <c r="AM22" s="49"/>
      <c r="AN22" s="49"/>
      <c r="AO22" s="49"/>
      <c r="AP22" s="49"/>
      <c r="AQ22" s="49"/>
      <c r="AR22" s="40"/>
      <c r="AS22" s="49"/>
      <c r="AT22" s="41"/>
      <c r="AU22" s="49"/>
      <c r="AV22" s="42"/>
    </row>
    <row r="23" spans="1:49" s="30" customFormat="1" ht="30" customHeight="1">
      <c r="A23" s="29"/>
      <c r="B23" s="70"/>
      <c r="C23" s="80"/>
      <c r="D23" s="71"/>
      <c r="E23" s="81"/>
      <c r="F23" s="81"/>
      <c r="G23" s="71"/>
      <c r="H23" s="80"/>
      <c r="I23" s="74"/>
      <c r="J23" s="74"/>
      <c r="K23" s="82"/>
      <c r="L23" s="74"/>
      <c r="M23" s="71"/>
      <c r="N23" s="74"/>
      <c r="O23" s="74"/>
      <c r="P23" s="74"/>
      <c r="Q23" s="70"/>
      <c r="R23" s="80"/>
      <c r="S23" s="72"/>
      <c r="T23" s="74"/>
      <c r="U23" s="35"/>
      <c r="V23" s="35"/>
      <c r="W23" s="35"/>
      <c r="X23" s="35"/>
      <c r="Y23" s="36"/>
      <c r="Z23" s="36"/>
      <c r="AA23" s="74"/>
      <c r="AB23" s="74"/>
      <c r="AC23" s="74"/>
      <c r="AD23" s="74"/>
      <c r="AE23" s="63"/>
      <c r="AF23" s="71"/>
      <c r="AG23" s="49"/>
      <c r="AH23" s="49"/>
      <c r="AI23" s="40"/>
      <c r="AJ23" s="49"/>
      <c r="AK23" s="49"/>
      <c r="AL23" s="49"/>
      <c r="AM23" s="49"/>
      <c r="AN23" s="49"/>
      <c r="AO23" s="49"/>
      <c r="AP23" s="49"/>
      <c r="AQ23" s="49"/>
      <c r="AR23" s="40"/>
      <c r="AS23" s="49"/>
      <c r="AT23" s="41"/>
      <c r="AU23" s="49"/>
      <c r="AV23" s="42"/>
      <c r="AW23" s="50"/>
    </row>
    <row r="24" spans="1:49" s="30" customFormat="1" ht="30" customHeight="1">
      <c r="A24" s="29"/>
      <c r="B24" s="70"/>
      <c r="C24" s="71"/>
      <c r="D24" s="71"/>
      <c r="E24" s="71"/>
      <c r="F24" s="71"/>
      <c r="G24" s="71"/>
      <c r="H24" s="71"/>
      <c r="I24" s="71"/>
      <c r="J24" s="71"/>
      <c r="K24" s="72"/>
      <c r="L24" s="71"/>
      <c r="M24" s="71"/>
      <c r="N24" s="71"/>
      <c r="O24" s="71"/>
      <c r="P24" s="71"/>
      <c r="Q24" s="70"/>
      <c r="R24" s="71"/>
      <c r="S24" s="72"/>
      <c r="T24" s="71"/>
      <c r="U24" s="35"/>
      <c r="V24" s="35"/>
      <c r="W24" s="35"/>
      <c r="X24" s="35"/>
      <c r="Y24" s="36"/>
      <c r="Z24" s="36"/>
      <c r="AA24" s="74"/>
      <c r="AB24" s="74"/>
      <c r="AC24" s="74"/>
      <c r="AD24" s="71"/>
      <c r="AE24" s="38"/>
      <c r="AF24" s="71"/>
      <c r="AG24" s="49"/>
      <c r="AH24" s="49"/>
      <c r="AI24" s="40"/>
      <c r="AJ24" s="49"/>
      <c r="AK24" s="49"/>
      <c r="AL24" s="49"/>
      <c r="AM24" s="49"/>
      <c r="AN24" s="49"/>
      <c r="AO24" s="49"/>
      <c r="AP24" s="49"/>
      <c r="AQ24" s="49"/>
      <c r="AR24" s="40"/>
      <c r="AS24" s="49"/>
      <c r="AT24" s="41"/>
      <c r="AU24" s="49"/>
      <c r="AV24" s="42"/>
      <c r="AW24" s="45"/>
    </row>
    <row r="25" spans="1:49" s="30" customFormat="1" ht="30" customHeight="1">
      <c r="A25" s="29"/>
      <c r="B25" s="70"/>
      <c r="C25" s="71"/>
      <c r="D25" s="71"/>
      <c r="E25" s="83"/>
      <c r="F25" s="83"/>
      <c r="G25" s="71"/>
      <c r="H25" s="71"/>
      <c r="I25" s="71"/>
      <c r="J25" s="71"/>
      <c r="K25" s="72"/>
      <c r="L25" s="71"/>
      <c r="M25" s="71"/>
      <c r="N25" s="71"/>
      <c r="O25" s="71"/>
      <c r="P25" s="71"/>
      <c r="Q25" s="70"/>
      <c r="R25" s="71"/>
      <c r="S25" s="72"/>
      <c r="T25" s="71"/>
      <c r="U25" s="35"/>
      <c r="V25" s="35"/>
      <c r="W25" s="35"/>
      <c r="X25" s="35"/>
      <c r="Y25" s="36"/>
      <c r="Z25" s="36"/>
      <c r="AA25" s="74"/>
      <c r="AB25" s="74"/>
      <c r="AC25" s="74"/>
      <c r="AD25" s="71"/>
      <c r="AE25" s="63"/>
      <c r="AF25" s="71"/>
      <c r="AG25" s="49"/>
      <c r="AH25" s="49"/>
      <c r="AI25" s="40"/>
      <c r="AJ25" s="49"/>
      <c r="AK25" s="49"/>
      <c r="AL25" s="49"/>
      <c r="AM25" s="49"/>
      <c r="AN25" s="49"/>
      <c r="AO25" s="49"/>
      <c r="AP25" s="49"/>
      <c r="AQ25" s="49"/>
      <c r="AR25" s="40"/>
      <c r="AS25" s="49"/>
      <c r="AT25" s="41"/>
      <c r="AU25" s="49"/>
      <c r="AV25" s="42"/>
      <c r="AW25" s="84"/>
    </row>
    <row r="26" spans="1:49" s="30" customFormat="1" ht="30" customHeight="1">
      <c r="A26" s="29"/>
      <c r="B26" s="70"/>
      <c r="C26" s="71"/>
      <c r="D26" s="71"/>
      <c r="E26" s="83"/>
      <c r="F26" s="83"/>
      <c r="G26" s="71"/>
      <c r="H26" s="71"/>
      <c r="I26" s="71"/>
      <c r="J26" s="71"/>
      <c r="K26" s="72"/>
      <c r="L26" s="71"/>
      <c r="M26" s="71"/>
      <c r="N26" s="71"/>
      <c r="O26" s="71"/>
      <c r="P26" s="71"/>
      <c r="Q26" s="70"/>
      <c r="R26" s="71"/>
      <c r="S26" s="72"/>
      <c r="T26" s="71"/>
      <c r="U26" s="35"/>
      <c r="V26" s="35"/>
      <c r="W26" s="35"/>
      <c r="X26" s="35"/>
      <c r="Y26" s="36"/>
      <c r="Z26" s="36"/>
      <c r="AA26" s="74"/>
      <c r="AB26" s="48"/>
      <c r="AC26" s="74"/>
      <c r="AD26" s="71"/>
      <c r="AE26" s="63"/>
      <c r="AF26" s="71"/>
      <c r="AG26" s="49"/>
      <c r="AH26" s="49"/>
      <c r="AI26" s="40"/>
      <c r="AJ26" s="49"/>
      <c r="AK26" s="49"/>
      <c r="AL26" s="49"/>
      <c r="AM26" s="49"/>
      <c r="AN26" s="49"/>
      <c r="AO26" s="49"/>
      <c r="AP26" s="49"/>
      <c r="AQ26" s="49"/>
      <c r="AR26" s="40"/>
      <c r="AS26" s="49"/>
      <c r="AT26" s="41"/>
      <c r="AU26" s="49"/>
      <c r="AV26" s="42"/>
      <c r="AW26" s="84"/>
    </row>
    <row r="27" spans="1:49" s="30" customFormat="1" ht="30" customHeight="1">
      <c r="A27" s="29"/>
      <c r="B27" s="70"/>
      <c r="C27" s="71"/>
      <c r="D27" s="71"/>
      <c r="E27" s="83"/>
      <c r="F27" s="83"/>
      <c r="G27" s="71"/>
      <c r="H27" s="71"/>
      <c r="I27" s="71"/>
      <c r="J27" s="71"/>
      <c r="K27" s="72"/>
      <c r="L27" s="71"/>
      <c r="M27" s="71"/>
      <c r="N27" s="71"/>
      <c r="O27" s="71"/>
      <c r="P27" s="71"/>
      <c r="Q27" s="70"/>
      <c r="R27" s="71"/>
      <c r="S27" s="72"/>
      <c r="T27" s="71"/>
      <c r="U27" s="35"/>
      <c r="V27" s="35"/>
      <c r="W27" s="35"/>
      <c r="X27" s="35"/>
      <c r="Y27" s="36"/>
      <c r="Z27" s="36"/>
      <c r="AA27" s="74"/>
      <c r="AB27" s="74"/>
      <c r="AC27" s="74"/>
      <c r="AD27" s="71"/>
      <c r="AE27" s="63"/>
      <c r="AF27" s="71"/>
      <c r="AG27" s="39"/>
      <c r="AH27" s="39"/>
      <c r="AI27" s="40"/>
      <c r="AJ27" s="49"/>
      <c r="AK27" s="49"/>
      <c r="AL27" s="49"/>
      <c r="AM27" s="49"/>
      <c r="AN27" s="49"/>
      <c r="AO27" s="49"/>
      <c r="AP27" s="49"/>
      <c r="AQ27" s="49"/>
      <c r="AR27" s="40"/>
      <c r="AS27" s="49"/>
      <c r="AT27" s="41"/>
      <c r="AU27" s="49"/>
      <c r="AV27" s="42"/>
      <c r="AW27" s="84"/>
    </row>
    <row r="28" spans="1:49" s="24" customFormat="1" ht="21">
      <c r="A28" s="29"/>
      <c r="AA28" s="25"/>
      <c r="AB28" s="25"/>
      <c r="AC28" s="25"/>
      <c r="AE28" s="25"/>
      <c r="AV28" s="42"/>
    </row>
    <row r="29" spans="1:49" s="24" customFormat="1">
      <c r="A29" s="29"/>
      <c r="AA29" s="25"/>
      <c r="AB29" s="25"/>
      <c r="AC29" s="25"/>
      <c r="AE29" s="25"/>
      <c r="AV29" s="25"/>
    </row>
    <row r="30" spans="1:49" s="19" customFormat="1" ht="47.25" customHeight="1">
      <c r="A30" s="17"/>
      <c r="B30" s="18"/>
      <c r="Q30" s="18"/>
      <c r="U30" s="20"/>
      <c r="X30" s="20"/>
      <c r="Y30" s="20"/>
      <c r="Z30" s="20"/>
      <c r="AA30" s="21"/>
      <c r="AB30" s="21"/>
      <c r="AC30" s="21"/>
      <c r="AE30" s="21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3"/>
    </row>
    <row r="31" spans="1:49">
      <c r="AV31" s="25"/>
      <c r="AW31" s="24"/>
    </row>
    <row r="32" spans="1:49">
      <c r="AV32" s="25"/>
      <c r="AW32" s="24"/>
    </row>
    <row r="33" spans="48:49">
      <c r="AV33" s="25"/>
      <c r="AW33" s="24"/>
    </row>
    <row r="34" spans="48:49">
      <c r="AV34" s="25"/>
      <c r="AW34" s="24"/>
    </row>
    <row r="35" spans="48:49">
      <c r="AV35" s="25"/>
      <c r="AW35" s="24"/>
    </row>
    <row r="36" spans="48:49">
      <c r="AV36" s="25"/>
      <c r="AW36" s="24"/>
    </row>
    <row r="37" spans="48:49">
      <c r="AV37" s="25"/>
      <c r="AW37" s="24"/>
    </row>
    <row r="38" spans="48:49">
      <c r="AV38" s="25"/>
      <c r="AW38" s="24"/>
    </row>
    <row r="39" spans="48:49">
      <c r="AV39" s="25"/>
      <c r="AW39" s="24"/>
    </row>
    <row r="40" spans="48:49">
      <c r="AV40" s="25"/>
      <c r="AW40" s="24"/>
    </row>
    <row r="41" spans="48:49">
      <c r="AV41" s="25"/>
      <c r="AW41" s="24"/>
    </row>
    <row r="42" spans="48:49">
      <c r="AV42" s="25"/>
      <c r="AW42" s="24"/>
    </row>
    <row r="43" spans="48:49">
      <c r="AV43" s="25"/>
      <c r="AW43" s="24"/>
    </row>
    <row r="44" spans="48:49">
      <c r="AV44" s="25"/>
      <c r="AW44" s="24"/>
    </row>
    <row r="45" spans="48:49">
      <c r="AV45" s="25"/>
      <c r="AW45" s="24"/>
    </row>
    <row r="46" spans="48:49">
      <c r="AV46" s="25"/>
      <c r="AW46" s="24"/>
    </row>
    <row r="47" spans="48:49">
      <c r="AV47" s="25"/>
      <c r="AW47" s="24"/>
    </row>
    <row r="48" spans="48:49">
      <c r="AV48" s="25"/>
      <c r="AW48" s="24"/>
    </row>
    <row r="49" spans="48:49">
      <c r="AV49" s="25"/>
      <c r="AW49" s="24"/>
    </row>
    <row r="50" spans="48:49">
      <c r="AV50" s="25"/>
      <c r="AW50" s="24"/>
    </row>
    <row r="51" spans="48:49">
      <c r="AV51" s="25"/>
      <c r="AW51" s="24"/>
    </row>
    <row r="52" spans="48:49">
      <c r="AV52" s="25"/>
      <c r="AW52" s="24"/>
    </row>
    <row r="53" spans="48:49">
      <c r="AV53" s="25"/>
      <c r="AW53" s="24"/>
    </row>
    <row r="54" spans="48:49">
      <c r="AV54" s="25"/>
      <c r="AW54" s="24"/>
    </row>
    <row r="55" spans="48:49">
      <c r="AV55" s="25"/>
      <c r="AW55" s="24"/>
    </row>
    <row r="56" spans="48:49">
      <c r="AV56" s="25"/>
      <c r="AW56" s="24"/>
    </row>
    <row r="57" spans="48:49">
      <c r="AV57" s="25"/>
      <c r="AW57" s="24"/>
    </row>
    <row r="58" spans="48:49">
      <c r="AV58" s="25"/>
      <c r="AW58" s="24"/>
    </row>
    <row r="59" spans="48:49">
      <c r="AV59" s="25"/>
      <c r="AW59" s="24"/>
    </row>
    <row r="60" spans="48:49">
      <c r="AV60" s="25"/>
      <c r="AW60" s="24"/>
    </row>
    <row r="61" spans="48:49">
      <c r="AV61" s="25"/>
      <c r="AW61" s="24"/>
    </row>
    <row r="62" spans="48:49">
      <c r="AV62" s="25"/>
      <c r="AW62" s="24"/>
    </row>
    <row r="63" spans="48:49">
      <c r="AV63" s="25"/>
      <c r="AW63" s="24"/>
    </row>
    <row r="64" spans="48:49">
      <c r="AV64" s="25"/>
      <c r="AW64" s="24"/>
    </row>
    <row r="65" spans="48:49">
      <c r="AV65" s="25"/>
      <c r="AW65" s="24"/>
    </row>
    <row r="66" spans="48:49">
      <c r="AV66" s="25"/>
      <c r="AW66" s="24"/>
    </row>
    <row r="67" spans="48:49">
      <c r="AV67" s="25"/>
      <c r="AW67" s="24"/>
    </row>
    <row r="68" spans="48:49">
      <c r="AV68" s="25"/>
      <c r="AW68" s="24"/>
    </row>
    <row r="69" spans="48:49">
      <c r="AV69" s="25"/>
      <c r="AW69" s="24"/>
    </row>
    <row r="70" spans="48:49">
      <c r="AV70" s="25"/>
      <c r="AW70" s="24"/>
    </row>
    <row r="71" spans="48:49">
      <c r="AV71" s="25"/>
      <c r="AW71" s="24"/>
    </row>
    <row r="72" spans="48:49">
      <c r="AV72" s="25"/>
      <c r="AW72" s="24"/>
    </row>
    <row r="73" spans="48:49">
      <c r="AV73" s="25"/>
      <c r="AW73" s="24"/>
    </row>
    <row r="74" spans="48:49">
      <c r="AV74" s="25"/>
      <c r="AW74" s="24"/>
    </row>
    <row r="75" spans="48:49">
      <c r="AV75" s="25"/>
      <c r="AW75" s="24"/>
    </row>
    <row r="76" spans="48:49">
      <c r="AV76" s="25"/>
      <c r="AW76" s="24"/>
    </row>
    <row r="77" spans="48:49">
      <c r="AV77" s="25"/>
      <c r="AW77" s="24"/>
    </row>
    <row r="78" spans="48:49">
      <c r="AV78" s="25"/>
      <c r="AW78" s="24"/>
    </row>
    <row r="79" spans="48:49">
      <c r="AV79" s="25"/>
      <c r="AW79" s="24"/>
    </row>
    <row r="80" spans="48:49">
      <c r="AV80" s="25"/>
      <c r="AW80" s="24"/>
    </row>
    <row r="81" spans="48:49">
      <c r="AV81" s="25"/>
      <c r="AW81" s="24"/>
    </row>
    <row r="82" spans="48:49">
      <c r="AV82" s="25"/>
      <c r="AW82" s="24"/>
    </row>
    <row r="83" spans="48:49">
      <c r="AV83" s="25"/>
      <c r="AW83" s="24"/>
    </row>
    <row r="84" spans="48:49">
      <c r="AV84" s="25"/>
      <c r="AW84" s="24"/>
    </row>
    <row r="85" spans="48:49">
      <c r="AV85" s="25"/>
      <c r="AW85" s="24"/>
    </row>
    <row r="86" spans="48:49">
      <c r="AV86" s="25"/>
      <c r="AW86" s="24"/>
    </row>
    <row r="87" spans="48:49">
      <c r="AV87" s="25"/>
      <c r="AW87" s="24"/>
    </row>
    <row r="88" spans="48:49">
      <c r="AV88" s="25"/>
      <c r="AW88" s="24"/>
    </row>
    <row r="89" spans="48:49">
      <c r="AV89" s="25"/>
      <c r="AW89" s="24"/>
    </row>
    <row r="90" spans="48:49">
      <c r="AV90" s="25"/>
      <c r="AW90" s="24"/>
    </row>
    <row r="91" spans="48:49">
      <c r="AV91" s="25"/>
      <c r="AW91" s="24"/>
    </row>
    <row r="92" spans="48:49">
      <c r="AV92" s="25"/>
      <c r="AW92" s="24"/>
    </row>
    <row r="93" spans="48:49">
      <c r="AV93" s="25"/>
      <c r="AW93" s="24"/>
    </row>
    <row r="94" spans="48:49">
      <c r="AV94" s="25"/>
      <c r="AW94" s="24"/>
    </row>
    <row r="95" spans="48:49">
      <c r="AV95" s="25"/>
      <c r="AW95" s="24"/>
    </row>
    <row r="96" spans="48:49">
      <c r="AV96" s="25"/>
      <c r="AW96" s="24"/>
    </row>
    <row r="97" spans="48:49">
      <c r="AV97" s="25"/>
      <c r="AW97" s="24"/>
    </row>
    <row r="98" spans="48:49">
      <c r="AV98" s="25"/>
      <c r="AW98" s="24"/>
    </row>
    <row r="99" spans="48:49">
      <c r="AV99" s="25"/>
      <c r="AW99" s="24"/>
    </row>
    <row r="100" spans="48:49">
      <c r="AV100" s="25"/>
      <c r="AW100" s="24"/>
    </row>
    <row r="101" spans="48:49">
      <c r="AV101" s="25"/>
      <c r="AW101" s="24"/>
    </row>
    <row r="102" spans="48:49">
      <c r="AV102" s="25"/>
      <c r="AW102" s="24"/>
    </row>
    <row r="103" spans="48:49">
      <c r="AV103" s="25"/>
      <c r="AW103" s="24"/>
    </row>
    <row r="104" spans="48:49">
      <c r="AV104" s="25"/>
      <c r="AW104" s="24"/>
    </row>
    <row r="105" spans="48:49">
      <c r="AV105" s="25"/>
      <c r="AW105" s="24"/>
    </row>
    <row r="106" spans="48:49">
      <c r="AV106" s="25"/>
      <c r="AW106" s="24"/>
    </row>
    <row r="107" spans="48:49">
      <c r="AV107" s="25"/>
      <c r="AW107" s="24"/>
    </row>
    <row r="108" spans="48:49">
      <c r="AV108" s="25"/>
      <c r="AW108" s="24"/>
    </row>
    <row r="109" spans="48:49">
      <c r="AV109" s="25"/>
      <c r="AW109" s="24"/>
    </row>
    <row r="110" spans="48:49">
      <c r="AV110" s="25"/>
      <c r="AW110" s="24"/>
    </row>
    <row r="111" spans="48:49">
      <c r="AV111" s="25"/>
      <c r="AW111" s="24"/>
    </row>
    <row r="112" spans="48:49">
      <c r="AV112" s="25"/>
      <c r="AW112" s="24"/>
    </row>
    <row r="113" spans="48:49">
      <c r="AV113" s="25"/>
      <c r="AW113" s="24"/>
    </row>
    <row r="114" spans="48:49">
      <c r="AV114" s="25"/>
      <c r="AW114" s="24"/>
    </row>
    <row r="115" spans="48:49">
      <c r="AV115" s="25"/>
      <c r="AW115" s="24"/>
    </row>
    <row r="116" spans="48:49">
      <c r="AV116" s="25"/>
      <c r="AW116" s="24"/>
    </row>
    <row r="117" spans="48:49">
      <c r="AV117" s="25"/>
      <c r="AW117" s="24"/>
    </row>
    <row r="118" spans="48:49">
      <c r="AV118" s="25"/>
      <c r="AW118" s="24"/>
    </row>
    <row r="119" spans="48:49">
      <c r="AV119" s="25"/>
      <c r="AW119" s="24"/>
    </row>
    <row r="120" spans="48:49">
      <c r="AV120" s="25"/>
      <c r="AW120" s="24"/>
    </row>
    <row r="121" spans="48:49">
      <c r="AV121" s="25"/>
      <c r="AW121" s="24"/>
    </row>
    <row r="122" spans="48:49">
      <c r="AV122" s="25"/>
      <c r="AW122" s="24"/>
    </row>
    <row r="123" spans="48:49">
      <c r="AV123" s="25"/>
      <c r="AW123" s="24"/>
    </row>
    <row r="124" spans="48:49">
      <c r="AV124" s="25"/>
      <c r="AW124" s="24"/>
    </row>
    <row r="125" spans="48:49">
      <c r="AV125" s="25"/>
      <c r="AW125" s="24"/>
    </row>
    <row r="126" spans="48:49">
      <c r="AV126" s="25"/>
      <c r="AW126" s="24"/>
    </row>
    <row r="127" spans="48:49">
      <c r="AV127" s="25"/>
      <c r="AW127" s="24"/>
    </row>
    <row r="128" spans="48:49">
      <c r="AV128" s="25"/>
      <c r="AW128" s="24"/>
    </row>
    <row r="129" spans="48:49">
      <c r="AV129" s="25"/>
      <c r="AW129" s="24"/>
    </row>
    <row r="130" spans="48:49">
      <c r="AV130" s="25"/>
      <c r="AW130" s="24"/>
    </row>
    <row r="131" spans="48:49">
      <c r="AV131" s="25"/>
      <c r="AW131" s="24"/>
    </row>
    <row r="132" spans="48:49">
      <c r="AV132" s="25"/>
      <c r="AW132" s="24"/>
    </row>
    <row r="133" spans="48:49">
      <c r="AV133" s="25"/>
      <c r="AW133" s="24"/>
    </row>
    <row r="134" spans="48:49">
      <c r="AV134" s="25"/>
      <c r="AW134" s="24"/>
    </row>
    <row r="135" spans="48:49">
      <c r="AV135" s="25"/>
      <c r="AW135" s="24"/>
    </row>
    <row r="136" spans="48:49">
      <c r="AV136" s="25"/>
      <c r="AW136" s="24"/>
    </row>
    <row r="137" spans="48:49">
      <c r="AV137" s="25"/>
      <c r="AW137" s="24"/>
    </row>
    <row r="138" spans="48:49">
      <c r="AV138" s="25"/>
      <c r="AW138" s="24"/>
    </row>
    <row r="139" spans="48:49">
      <c r="AV139" s="25"/>
      <c r="AW139" s="24"/>
    </row>
    <row r="140" spans="48:49">
      <c r="AV140" s="25"/>
      <c r="AW140" s="24"/>
    </row>
    <row r="141" spans="48:49">
      <c r="AV141" s="25"/>
      <c r="AW141" s="24"/>
    </row>
    <row r="142" spans="48:49">
      <c r="AV142" s="25"/>
      <c r="AW142" s="24"/>
    </row>
    <row r="143" spans="48:49">
      <c r="AV143" s="25"/>
      <c r="AW143" s="24"/>
    </row>
    <row r="144" spans="48:49">
      <c r="AV144" s="25"/>
      <c r="AW144" s="24"/>
    </row>
    <row r="145" spans="48:49">
      <c r="AV145" s="25"/>
      <c r="AW145" s="24"/>
    </row>
    <row r="146" spans="48:49">
      <c r="AV146" s="25"/>
      <c r="AW146" s="24"/>
    </row>
    <row r="147" spans="48:49">
      <c r="AV147" s="25"/>
      <c r="AW147" s="24"/>
    </row>
    <row r="148" spans="48:49">
      <c r="AV148" s="25"/>
      <c r="AW148" s="24"/>
    </row>
    <row r="149" spans="48:49">
      <c r="AV149" s="25"/>
      <c r="AW149" s="24"/>
    </row>
    <row r="150" spans="48:49">
      <c r="AV150" s="25"/>
      <c r="AW150" s="24"/>
    </row>
    <row r="151" spans="48:49">
      <c r="AV151" s="25"/>
      <c r="AW151" s="24"/>
    </row>
    <row r="152" spans="48:49">
      <c r="AV152" s="25"/>
      <c r="AW152" s="24"/>
    </row>
    <row r="153" spans="48:49">
      <c r="AV153" s="25"/>
      <c r="AW153" s="24"/>
    </row>
    <row r="154" spans="48:49">
      <c r="AV154" s="25"/>
      <c r="AW154" s="24"/>
    </row>
    <row r="155" spans="48:49">
      <c r="AV155" s="25"/>
      <c r="AW155" s="24"/>
    </row>
    <row r="156" spans="48:49">
      <c r="AV156" s="25"/>
      <c r="AW156" s="24"/>
    </row>
    <row r="157" spans="48:49">
      <c r="AV157" s="25"/>
      <c r="AW157" s="24"/>
    </row>
    <row r="158" spans="48:49">
      <c r="AV158" s="25"/>
      <c r="AW158" s="24"/>
    </row>
    <row r="159" spans="48:49">
      <c r="AV159" s="25"/>
      <c r="AW159" s="24"/>
    </row>
    <row r="160" spans="48:49">
      <c r="AV160" s="25"/>
      <c r="AW160" s="24"/>
    </row>
    <row r="161" spans="48:49">
      <c r="AV161" s="25"/>
      <c r="AW161" s="24"/>
    </row>
    <row r="162" spans="48:49">
      <c r="AV162" s="25"/>
      <c r="AW162" s="24"/>
    </row>
    <row r="163" spans="48:49">
      <c r="AV163" s="25"/>
      <c r="AW163" s="24"/>
    </row>
    <row r="164" spans="48:49">
      <c r="AV164" s="25"/>
      <c r="AW164" s="24"/>
    </row>
    <row r="165" spans="48:49">
      <c r="AV165" s="25"/>
      <c r="AW165" s="24"/>
    </row>
    <row r="166" spans="48:49">
      <c r="AV166" s="25"/>
      <c r="AW166" s="24"/>
    </row>
    <row r="167" spans="48:49">
      <c r="AV167" s="25"/>
      <c r="AW167" s="24"/>
    </row>
    <row r="168" spans="48:49">
      <c r="AV168" s="25"/>
      <c r="AW168" s="24"/>
    </row>
    <row r="169" spans="48:49">
      <c r="AV169" s="25"/>
      <c r="AW169" s="24"/>
    </row>
    <row r="170" spans="48:49">
      <c r="AV170" s="25"/>
      <c r="AW170" s="24"/>
    </row>
    <row r="171" spans="48:49">
      <c r="AV171" s="25"/>
      <c r="AW171" s="24"/>
    </row>
    <row r="172" spans="48:49">
      <c r="AV172" s="25"/>
      <c r="AW172" s="24"/>
    </row>
    <row r="173" spans="48:49">
      <c r="AV173" s="25"/>
      <c r="AW173" s="24"/>
    </row>
    <row r="174" spans="48:49">
      <c r="AV174" s="25"/>
      <c r="AW174" s="24"/>
    </row>
    <row r="175" spans="48:49">
      <c r="AV175" s="25"/>
      <c r="AW175" s="24"/>
    </row>
    <row r="176" spans="48:49">
      <c r="AV176" s="25"/>
      <c r="AW176" s="24"/>
    </row>
    <row r="177" spans="48:49">
      <c r="AV177" s="25"/>
      <c r="AW177" s="24"/>
    </row>
    <row r="178" spans="48:49">
      <c r="AV178" s="25"/>
      <c r="AW178" s="24"/>
    </row>
    <row r="179" spans="48:49">
      <c r="AV179" s="25"/>
      <c r="AW179" s="24"/>
    </row>
    <row r="180" spans="48:49">
      <c r="AV180" s="25"/>
      <c r="AW180" s="24"/>
    </row>
    <row r="181" spans="48:49">
      <c r="AV181" s="25"/>
      <c r="AW181" s="24"/>
    </row>
    <row r="182" spans="48:49">
      <c r="AV182" s="25"/>
      <c r="AW182" s="24"/>
    </row>
    <row r="183" spans="48:49">
      <c r="AV183" s="25"/>
      <c r="AW183" s="24"/>
    </row>
    <row r="184" spans="48:49">
      <c r="AV184" s="25"/>
      <c r="AW184" s="24"/>
    </row>
    <row r="185" spans="48:49">
      <c r="AV185" s="25"/>
      <c r="AW185" s="24"/>
    </row>
    <row r="186" spans="48:49">
      <c r="AV186" s="25"/>
      <c r="AW186" s="24"/>
    </row>
    <row r="187" spans="48:49">
      <c r="AV187" s="25"/>
      <c r="AW187" s="24"/>
    </row>
    <row r="188" spans="48:49">
      <c r="AV188" s="25"/>
      <c r="AW188" s="24"/>
    </row>
    <row r="189" spans="48:49">
      <c r="AV189" s="25"/>
      <c r="AW189" s="24"/>
    </row>
    <row r="190" spans="48:49">
      <c r="AV190" s="25"/>
      <c r="AW190" s="24"/>
    </row>
    <row r="191" spans="48:49">
      <c r="AV191" s="25"/>
      <c r="AW191" s="24"/>
    </row>
    <row r="192" spans="48:49">
      <c r="AV192" s="25"/>
      <c r="AW192" s="24"/>
    </row>
    <row r="193" spans="48:49">
      <c r="AV193" s="25"/>
      <c r="AW193" s="24"/>
    </row>
    <row r="194" spans="48:49">
      <c r="AV194" s="25"/>
      <c r="AW194" s="24"/>
    </row>
    <row r="195" spans="48:49">
      <c r="AV195" s="25"/>
      <c r="AW195" s="24"/>
    </row>
    <row r="196" spans="48:49">
      <c r="AV196" s="25"/>
      <c r="AW196" s="24"/>
    </row>
    <row r="197" spans="48:49">
      <c r="AV197" s="25"/>
      <c r="AW197" s="24"/>
    </row>
    <row r="198" spans="48:49">
      <c r="AV198" s="25"/>
      <c r="AW198" s="24"/>
    </row>
  </sheetData>
  <phoneticPr fontId="23" type="noConversion"/>
  <hyperlinks>
    <hyperlink ref="K2" r:id="rId1" xr:uid="{07A8B567-F5D7-4D79-BA10-17975C90AA41}"/>
    <hyperlink ref="S2" r:id="rId2" xr:uid="{7AF76E21-8A4B-4A5E-BA23-8758E06873A4}"/>
    <hyperlink ref="K3" r:id="rId3" xr:uid="{721BCDDA-F760-4493-9BA7-AC590C186A3A}"/>
    <hyperlink ref="S3" r:id="rId4" xr:uid="{BBA87FAD-B2A3-416B-9067-28185BD01671}"/>
    <hyperlink ref="S4" r:id="rId5" xr:uid="{F762B244-C311-4B1D-A1E8-72CA858D1FD7}"/>
    <hyperlink ref="K5" r:id="rId6" display="mailto:INFO@PEC.CECCONIMARMI.IT" xr:uid="{AB8F3D83-66E5-419D-B943-E124CE803FCC}"/>
    <hyperlink ref="S5" r:id="rId7" xr:uid="{E1F59673-7D7F-42CB-8FF5-265A0C14CE06}"/>
    <hyperlink ref="K6" r:id="rId8" xr:uid="{420F027F-3FBD-4884-94B0-D5140AC18178}"/>
    <hyperlink ref="S6" r:id="rId9" xr:uid="{1E83762F-FA4C-41CF-9062-2CA28CF3BE23}"/>
    <hyperlink ref="K7" r:id="rId10" xr:uid="{4ECA8F86-1BA1-409D-9368-5B08C79185E5}"/>
    <hyperlink ref="S7" r:id="rId11" xr:uid="{0D179F7D-4150-4EAF-8220-22D5D49B12DE}"/>
    <hyperlink ref="K8" r:id="rId12" xr:uid="{C58CCE87-8095-4DE3-BF62-17EB876DF933}"/>
    <hyperlink ref="S8" r:id="rId13" xr:uid="{A977ADF7-999B-4C5C-AB93-AB1479927E9E}"/>
  </hyperlinks>
  <pageMargins left="0.7" right="0.7" top="0.75" bottom="0.75" header="0.3" footer="0.3"/>
  <pageSetup paperSize="9" orientation="portrait"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C8" sqref="C8"/>
    </sheetView>
  </sheetViews>
  <sheetFormatPr defaultRowHeight="15"/>
  <cols>
    <col min="3" max="3" width="20.140625" customWidth="1"/>
  </cols>
  <sheetData>
    <row r="1" spans="1:3">
      <c r="A1" t="s">
        <v>9</v>
      </c>
      <c r="B1" t="s">
        <v>15</v>
      </c>
      <c r="C1" t="s">
        <v>22</v>
      </c>
    </row>
    <row r="2" spans="1:3">
      <c r="A2" t="s">
        <v>10</v>
      </c>
      <c r="B2" t="s">
        <v>16</v>
      </c>
      <c r="C2" t="s">
        <v>24</v>
      </c>
    </row>
    <row r="3" spans="1:3">
      <c r="A3" t="s">
        <v>11</v>
      </c>
      <c r="C3" t="s">
        <v>23</v>
      </c>
    </row>
    <row r="4" spans="1:3">
      <c r="A4" t="s">
        <v>19</v>
      </c>
    </row>
    <row r="5" spans="1:3">
      <c r="A5" t="s">
        <v>20</v>
      </c>
    </row>
    <row r="6" spans="1:3">
      <c r="A6" t="s">
        <v>13</v>
      </c>
    </row>
    <row r="7" spans="1:3">
      <c r="A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NON AMMESSI</vt:lpstr>
      <vt:lpstr>esclusi</vt:lpstr>
      <vt:lpstr>Foglio2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Cardinaletti</dc:creator>
  <cp:lastModifiedBy>Cecilia Peloni</cp:lastModifiedBy>
  <cp:lastPrinted>2026-07-16T13:52:36Z</cp:lastPrinted>
  <dcterms:created xsi:type="dcterms:W3CDTF">2024-10-07T08:17:44Z</dcterms:created>
  <dcterms:modified xsi:type="dcterms:W3CDTF">2026-07-22T08:19:25Z</dcterms:modified>
</cp:coreProperties>
</file>